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zošit" defaultThemeVersion="124226"/>
  <bookViews>
    <workbookView xWindow="0" yWindow="0" windowWidth="17250" windowHeight="6630" tabRatio="871" firstSheet="4" activeTab="5"/>
  </bookViews>
  <sheets>
    <sheet name="ÚDAJE" sheetId="5" r:id="rId1"/>
    <sheet name="ZOZNAM" sheetId="6" r:id="rId2"/>
    <sheet name="SKUPINY" sheetId="7" r:id="rId3"/>
    <sheet name="rozpis zapasov" sheetId="27" r:id="rId4"/>
    <sheet name="BC 1 A" sheetId="4" r:id="rId5"/>
    <sheet name="BC 1 B" sheetId="14" r:id="rId6"/>
    <sheet name="BC 2 A" sheetId="15" r:id="rId7"/>
    <sheet name="BC 2 B" sheetId="17" r:id="rId8"/>
    <sheet name="BC 3 A" sheetId="19" r:id="rId9"/>
    <sheet name="BC 3 B" sheetId="20" r:id="rId10"/>
    <sheet name="BC 4 A" sheetId="21" r:id="rId11"/>
    <sheet name="BC 4 B" sheetId="22" r:id="rId12"/>
    <sheet name="BC5 A" sheetId="28" r:id="rId13"/>
    <sheet name="BC5 B" sheetId="29" r:id="rId14"/>
    <sheet name="PAVÚK BC1" sheetId="23" r:id="rId15"/>
    <sheet name="PAVÚK BC2" sheetId="24" r:id="rId16"/>
    <sheet name="PAVÚK BC3" sheetId="25" r:id="rId17"/>
    <sheet name="PAVÚK BC4" sheetId="26" r:id="rId18"/>
    <sheet name="PAVÚK BC5" sheetId="13" r:id="rId19"/>
  </sheets>
  <externalReferences>
    <externalReference r:id="rId20"/>
  </externalReferences>
  <definedNames>
    <definedName name="NPool">ZOZNAM!$AA$7:$AB$15</definedName>
    <definedName name="_xlnm.Print_Area" localSheetId="4">'BC 1 A'!$B$1:$AE$14</definedName>
    <definedName name="_xlnm.Print_Area" localSheetId="5">'BC 1 B'!$B$1:$AD$14</definedName>
    <definedName name="_xlnm.Print_Area" localSheetId="6">'BC 2 A'!$B$1:$AD$14</definedName>
    <definedName name="_xlnm.Print_Area" localSheetId="7">'BC 2 B'!$B$1:$AD$14</definedName>
    <definedName name="_xlnm.Print_Area" localSheetId="8">'BC 3 A'!$B$1:$AD$14</definedName>
    <definedName name="_xlnm.Print_Area" localSheetId="9">'BC 3 B'!$B$1:$AD$14</definedName>
    <definedName name="_xlnm.Print_Area" localSheetId="10">'BC 4 A'!$B$1:$AD$14</definedName>
    <definedName name="_xlnm.Print_Area" localSheetId="11">'BC 4 B'!$B$1:$AD$14</definedName>
    <definedName name="_xlnm.Print_Area" localSheetId="12">'BC5 A'!$B$1:$AD$14</definedName>
    <definedName name="_xlnm.Print_Area" localSheetId="13">'BC5 B'!$B$1:$AD$14</definedName>
    <definedName name="_xlnm.Print_Area" localSheetId="14">'PAVÚK BC1'!$U$8:$BN$89</definedName>
    <definedName name="_xlnm.Print_Area" localSheetId="15">'PAVÚK BC2'!$U$8:$BN$90</definedName>
    <definedName name="_xlnm.Print_Area" localSheetId="16">'PAVÚK BC3'!$K$8:$BD$89</definedName>
    <definedName name="_xlnm.Print_Area" localSheetId="17">'PAVÚK BC4'!$U$8:$BN$89</definedName>
    <definedName name="_xlnm.Print_Area" localSheetId="18">'PAVÚK BC5'!$U$8:$BN$89</definedName>
    <definedName name="_xlnm.Print_Area" localSheetId="3">'rozpis zapasov'!$A$1:$I$53</definedName>
    <definedName name="_xlnm.Print_Area" localSheetId="2">SKUPINY!$A$1:$K$44</definedName>
    <definedName name="_xlnm.Print_Area" localSheetId="1">ZOZNAM!$B$2:$J$47</definedName>
    <definedName name="Posice" localSheetId="3">[1]ZOZNAM!$G$5:$G$41</definedName>
    <definedName name="Posice">ZOZNAM!$G$7:$G$19</definedName>
    <definedName name="Rank" localSheetId="3">[1]ZOZNAM!$B$5:$G$41</definedName>
    <definedName name="Rank">ZOZNAM!$B$7:$G$19</definedName>
    <definedName name="Trida">ZOZNAM!$B$2</definedName>
  </definedNames>
  <calcPr calcId="152511"/>
</workbook>
</file>

<file path=xl/calcChain.xml><?xml version="1.0" encoding="utf-8"?>
<calcChain xmlns="http://schemas.openxmlformats.org/spreadsheetml/2006/main">
  <c r="B43" i="7" l="1"/>
  <c r="C10" i="28" s="1"/>
  <c r="B42" i="7"/>
  <c r="D43" i="7"/>
  <c r="E10" i="28" s="1"/>
  <c r="D42" i="7"/>
  <c r="E8" i="28" s="1"/>
  <c r="D41" i="7"/>
  <c r="E6" i="28" s="1"/>
  <c r="D40" i="7"/>
  <c r="E4" i="28" s="1"/>
  <c r="C8" i="28"/>
  <c r="B41" i="7"/>
  <c r="C6" i="28" s="1"/>
  <c r="B40" i="7"/>
  <c r="I35" i="7"/>
  <c r="I34" i="7"/>
  <c r="I33" i="7"/>
  <c r="I32" i="7"/>
  <c r="G32" i="7"/>
  <c r="H35" i="7"/>
  <c r="G35" i="7"/>
  <c r="G34" i="7"/>
  <c r="G33" i="7"/>
  <c r="D35" i="7"/>
  <c r="D34" i="7"/>
  <c r="D33" i="7"/>
  <c r="D32" i="7"/>
  <c r="C35" i="7"/>
  <c r="B35" i="7"/>
  <c r="B34" i="7"/>
  <c r="B33" i="7"/>
  <c r="B32" i="7"/>
  <c r="C4" i="28"/>
  <c r="T15" i="29"/>
  <c r="AB13" i="29"/>
  <c r="P13" i="29"/>
  <c r="E13" i="29"/>
  <c r="M11" i="29"/>
  <c r="J11" i="29"/>
  <c r="G11" i="29"/>
  <c r="V10" i="29"/>
  <c r="T10" i="29"/>
  <c r="S10" i="29"/>
  <c r="R10" i="29"/>
  <c r="Q9" i="29"/>
  <c r="P9" i="29"/>
  <c r="O9" i="29"/>
  <c r="J9" i="29"/>
  <c r="G9" i="29"/>
  <c r="V8" i="29"/>
  <c r="T8" i="29"/>
  <c r="S8" i="29"/>
  <c r="R8" i="29"/>
  <c r="Q7" i="29"/>
  <c r="P7" i="29"/>
  <c r="O7" i="29"/>
  <c r="N7" i="29"/>
  <c r="S6" i="29" s="1"/>
  <c r="AA6" i="29" s="1"/>
  <c r="M7" i="29"/>
  <c r="L7" i="29"/>
  <c r="P5" i="29" s="1"/>
  <c r="G7" i="29"/>
  <c r="V6" i="29"/>
  <c r="T6" i="29"/>
  <c r="R6" i="29"/>
  <c r="Q5" i="29"/>
  <c r="N5" i="29"/>
  <c r="M5" i="29"/>
  <c r="L5" i="29"/>
  <c r="J5" i="29"/>
  <c r="V4" i="29"/>
  <c r="T4" i="29"/>
  <c r="R4" i="29"/>
  <c r="T15" i="28"/>
  <c r="AB13" i="28"/>
  <c r="P13" i="28"/>
  <c r="E13" i="28"/>
  <c r="M11" i="28"/>
  <c r="J11" i="28"/>
  <c r="G11" i="28"/>
  <c r="V10" i="28"/>
  <c r="T10" i="28"/>
  <c r="S10" i="28"/>
  <c r="W10" i="28" s="1"/>
  <c r="R10" i="28"/>
  <c r="Q9" i="28"/>
  <c r="P9" i="28"/>
  <c r="O9" i="28"/>
  <c r="S8" i="28" s="1"/>
  <c r="AA8" i="28" s="1"/>
  <c r="J9" i="28"/>
  <c r="G9" i="28"/>
  <c r="V8" i="28"/>
  <c r="T8" i="28"/>
  <c r="R8" i="28"/>
  <c r="Q7" i="28"/>
  <c r="P7" i="28"/>
  <c r="O7" i="28"/>
  <c r="N7" i="28"/>
  <c r="M7" i="28"/>
  <c r="L7" i="28"/>
  <c r="G7" i="28"/>
  <c r="V6" i="28"/>
  <c r="T6" i="28"/>
  <c r="R6" i="28"/>
  <c r="N5" i="28"/>
  <c r="M5" i="28"/>
  <c r="L5" i="28"/>
  <c r="J5" i="28"/>
  <c r="V4" i="28"/>
  <c r="T4" i="28"/>
  <c r="S4" i="28"/>
  <c r="R4" i="28"/>
  <c r="E46" i="6"/>
  <c r="E45" i="6"/>
  <c r="E44" i="6"/>
  <c r="E43" i="6"/>
  <c r="E42" i="6"/>
  <c r="C43" i="7" s="1"/>
  <c r="D10" i="28" s="1"/>
  <c r="E41" i="6"/>
  <c r="C42" i="7" s="1"/>
  <c r="D8" i="28" s="1"/>
  <c r="E40" i="6"/>
  <c r="C41" i="7" s="1"/>
  <c r="D6" i="28" s="1"/>
  <c r="E39" i="6"/>
  <c r="C40" i="7" s="1"/>
  <c r="D4" i="28" s="1"/>
  <c r="E38" i="6"/>
  <c r="E37" i="6"/>
  <c r="H34" i="7" s="1"/>
  <c r="E36" i="6"/>
  <c r="H33" i="7" s="1"/>
  <c r="E35" i="6"/>
  <c r="H32" i="7" s="1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C34" i="7" s="1"/>
  <c r="E20" i="6"/>
  <c r="C33" i="7" s="1"/>
  <c r="E19" i="6"/>
  <c r="C32" i="7" s="1"/>
  <c r="E18" i="6"/>
  <c r="E17" i="6"/>
  <c r="E16" i="6"/>
  <c r="E15" i="6"/>
  <c r="E14" i="6"/>
  <c r="E13" i="6"/>
  <c r="E12" i="6"/>
  <c r="E11" i="6"/>
  <c r="E10" i="6"/>
  <c r="E9" i="6"/>
  <c r="E8" i="6"/>
  <c r="E7" i="6"/>
  <c r="AC4" i="29" l="1"/>
  <c r="O5" i="29"/>
  <c r="S4" i="29" s="1"/>
  <c r="AA10" i="29"/>
  <c r="AB6" i="29"/>
  <c r="AB10" i="29"/>
  <c r="S6" i="28"/>
  <c r="W6" i="28" s="1"/>
  <c r="AA8" i="29"/>
  <c r="AC8" i="29"/>
  <c r="AB8" i="28"/>
  <c r="AA10" i="28"/>
  <c r="AC8" i="28"/>
  <c r="AA4" i="28"/>
  <c r="AB4" i="28"/>
  <c r="AC4" i="28"/>
  <c r="AB6" i="28"/>
  <c r="AB10" i="28"/>
  <c r="X4" i="29"/>
  <c r="AB4" i="29"/>
  <c r="W6" i="29"/>
  <c r="Y6" i="29"/>
  <c r="AC6" i="29"/>
  <c r="X8" i="29"/>
  <c r="AB8" i="29"/>
  <c r="W10" i="29"/>
  <c r="Y10" i="29"/>
  <c r="AC10" i="29"/>
  <c r="Y4" i="29"/>
  <c r="X6" i="29"/>
  <c r="W8" i="29"/>
  <c r="Y8" i="29"/>
  <c r="X10" i="29"/>
  <c r="X4" i="28"/>
  <c r="Y6" i="28"/>
  <c r="AC6" i="28"/>
  <c r="X8" i="28"/>
  <c r="Y10" i="28"/>
  <c r="AC10" i="28"/>
  <c r="W4" i="28"/>
  <c r="Y4" i="28"/>
  <c r="P5" i="28"/>
  <c r="X6" i="28"/>
  <c r="W8" i="28"/>
  <c r="Y8" i="28"/>
  <c r="X10" i="28"/>
  <c r="Z10" i="28" s="1"/>
  <c r="AA6" i="28" l="1"/>
  <c r="AA4" i="29"/>
  <c r="W4" i="29"/>
  <c r="Z4" i="29" s="1"/>
  <c r="Z8" i="28"/>
  <c r="Z4" i="28"/>
  <c r="Z6" i="29"/>
  <c r="Z8" i="29"/>
  <c r="Z10" i="29"/>
  <c r="Z6" i="28"/>
  <c r="I43" i="7" l="1"/>
  <c r="E10" i="29" s="1"/>
  <c r="H43" i="7"/>
  <c r="D10" i="29" s="1"/>
  <c r="G43" i="7"/>
  <c r="C10" i="29" s="1"/>
  <c r="I42" i="7"/>
  <c r="E8" i="29" s="1"/>
  <c r="H42" i="7"/>
  <c r="D8" i="29" s="1"/>
  <c r="G42" i="7"/>
  <c r="C8" i="29" s="1"/>
  <c r="I41" i="7"/>
  <c r="E6" i="29" s="1"/>
  <c r="H41" i="7"/>
  <c r="D6" i="29" s="1"/>
  <c r="G41" i="7"/>
  <c r="C6" i="29" s="1"/>
  <c r="I40" i="7"/>
  <c r="E4" i="29" s="1"/>
  <c r="H40" i="7"/>
  <c r="D4" i="29" s="1"/>
  <c r="G40" i="7"/>
  <c r="C4" i="29" s="1"/>
  <c r="X3" i="26" l="1"/>
  <c r="N3" i="25"/>
  <c r="X3" i="24"/>
  <c r="X3" i="23"/>
  <c r="S10" i="22" l="1"/>
  <c r="S10" i="21"/>
  <c r="S10" i="20"/>
  <c r="S10" i="19"/>
  <c r="S10" i="17"/>
  <c r="S10" i="15"/>
  <c r="S10" i="14"/>
  <c r="S10" i="4"/>
  <c r="Q9" i="15" l="1"/>
  <c r="I10" i="7"/>
  <c r="E8" i="19" s="1"/>
  <c r="R8" i="21"/>
  <c r="R10" i="22"/>
  <c r="R8" i="22"/>
  <c r="R6" i="22"/>
  <c r="R4" i="22"/>
  <c r="R10" i="21"/>
  <c r="R6" i="21"/>
  <c r="R4" i="21"/>
  <c r="R10" i="20"/>
  <c r="R8" i="20"/>
  <c r="R6" i="20"/>
  <c r="R4" i="20"/>
  <c r="R10" i="19"/>
  <c r="R8" i="19"/>
  <c r="R6" i="19"/>
  <c r="R4" i="19"/>
  <c r="R10" i="17"/>
  <c r="R8" i="17"/>
  <c r="R6" i="17"/>
  <c r="R4" i="17"/>
  <c r="R10" i="15"/>
  <c r="R8" i="15"/>
  <c r="R6" i="15"/>
  <c r="R4" i="15"/>
  <c r="R10" i="14"/>
  <c r="R8" i="14"/>
  <c r="R6" i="14"/>
  <c r="R4" i="14"/>
  <c r="R10" i="4"/>
  <c r="R8" i="4"/>
  <c r="R6" i="4"/>
  <c r="R4" i="4"/>
  <c r="T15" i="22" l="1"/>
  <c r="AB13" i="22"/>
  <c r="P13" i="22"/>
  <c r="E13" i="22"/>
  <c r="M11" i="22"/>
  <c r="J11" i="22"/>
  <c r="G11" i="22"/>
  <c r="V10" i="22"/>
  <c r="T10" i="22"/>
  <c r="AC10" i="22" s="1"/>
  <c r="Q9" i="22"/>
  <c r="P9" i="22"/>
  <c r="O9" i="22"/>
  <c r="S8" i="22" s="1"/>
  <c r="J9" i="22"/>
  <c r="G9" i="22"/>
  <c r="V8" i="22"/>
  <c r="T8" i="22"/>
  <c r="AC8" i="22" s="1"/>
  <c r="Q7" i="22"/>
  <c r="P7" i="22"/>
  <c r="O7" i="22"/>
  <c r="N7" i="22"/>
  <c r="M7" i="22"/>
  <c r="L7" i="22"/>
  <c r="G7" i="22"/>
  <c r="V6" i="22"/>
  <c r="T6" i="22"/>
  <c r="AC6" i="22" s="1"/>
  <c r="Q5" i="22"/>
  <c r="P5" i="22"/>
  <c r="O5" i="22"/>
  <c r="N5" i="22"/>
  <c r="M5" i="22"/>
  <c r="L5" i="22"/>
  <c r="J5" i="22"/>
  <c r="V4" i="22"/>
  <c r="T4" i="22"/>
  <c r="AC4" i="22" s="1"/>
  <c r="T15" i="21"/>
  <c r="AB13" i="21"/>
  <c r="P13" i="21"/>
  <c r="E13" i="21"/>
  <c r="M11" i="21"/>
  <c r="J11" i="21"/>
  <c r="G11" i="21"/>
  <c r="V10" i="21"/>
  <c r="T10" i="21"/>
  <c r="AB10" i="21" s="1"/>
  <c r="Q9" i="21"/>
  <c r="P9" i="21"/>
  <c r="O9" i="21"/>
  <c r="J9" i="21"/>
  <c r="G9" i="21"/>
  <c r="V8" i="21"/>
  <c r="T8" i="21"/>
  <c r="AC8" i="21" s="1"/>
  <c r="Q7" i="21"/>
  <c r="P7" i="21"/>
  <c r="O7" i="21"/>
  <c r="N7" i="21"/>
  <c r="M7" i="21"/>
  <c r="L7" i="21"/>
  <c r="S6" i="21" s="1"/>
  <c r="G7" i="21"/>
  <c r="V6" i="21"/>
  <c r="T6" i="21"/>
  <c r="AC6" i="21" s="1"/>
  <c r="Q5" i="21"/>
  <c r="O5" i="21"/>
  <c r="N5" i="21"/>
  <c r="M5" i="21"/>
  <c r="L5" i="21"/>
  <c r="J5" i="21"/>
  <c r="V4" i="21"/>
  <c r="T4" i="21"/>
  <c r="AC4" i="21" s="1"/>
  <c r="T15" i="20"/>
  <c r="AB13" i="20"/>
  <c r="P13" i="20"/>
  <c r="E13" i="20"/>
  <c r="M11" i="20"/>
  <c r="J11" i="20"/>
  <c r="G11" i="20"/>
  <c r="V10" i="20"/>
  <c r="AB10" i="20" s="1"/>
  <c r="T10" i="20"/>
  <c r="AC10" i="20" s="1"/>
  <c r="AA10" i="20"/>
  <c r="Q9" i="20"/>
  <c r="P9" i="20"/>
  <c r="O9" i="20"/>
  <c r="J9" i="20"/>
  <c r="G9" i="20"/>
  <c r="V8" i="20"/>
  <c r="T8" i="20"/>
  <c r="AC8" i="20" s="1"/>
  <c r="Q7" i="20"/>
  <c r="P7" i="20"/>
  <c r="O7" i="20"/>
  <c r="N7" i="20"/>
  <c r="M7" i="20"/>
  <c r="L7" i="20"/>
  <c r="G7" i="20"/>
  <c r="V6" i="20"/>
  <c r="T6" i="20"/>
  <c r="AC6" i="20" s="1"/>
  <c r="Q5" i="20"/>
  <c r="O5" i="20"/>
  <c r="N5" i="20"/>
  <c r="M5" i="20"/>
  <c r="L5" i="20"/>
  <c r="S4" i="20" s="1"/>
  <c r="J5" i="20"/>
  <c r="V4" i="20"/>
  <c r="T4" i="20"/>
  <c r="AC4" i="20" s="1"/>
  <c r="AB8" i="20" l="1"/>
  <c r="S4" i="22"/>
  <c r="AA4" i="22" s="1"/>
  <c r="S8" i="20"/>
  <c r="AA8" i="20" s="1"/>
  <c r="S8" i="21"/>
  <c r="AA8" i="21" s="1"/>
  <c r="S6" i="22"/>
  <c r="AA6" i="22" s="1"/>
  <c r="AA4" i="20"/>
  <c r="P5" i="20"/>
  <c r="S6" i="20"/>
  <c r="AA6" i="20" s="1"/>
  <c r="S4" i="21"/>
  <c r="AA4" i="21" s="1"/>
  <c r="P5" i="21"/>
  <c r="AB6" i="20"/>
  <c r="AA10" i="21"/>
  <c r="AB8" i="21"/>
  <c r="AA6" i="21"/>
  <c r="AB6" i="21"/>
  <c r="AA10" i="22"/>
  <c r="AB10" i="22"/>
  <c r="AA8" i="22"/>
  <c r="AB8" i="22"/>
  <c r="AB6" i="22"/>
  <c r="AB4" i="21"/>
  <c r="AB4" i="20"/>
  <c r="AB4" i="22"/>
  <c r="X6" i="22"/>
  <c r="Y4" i="22"/>
  <c r="Y6" i="22"/>
  <c r="W8" i="22"/>
  <c r="Y8" i="22"/>
  <c r="W10" i="22"/>
  <c r="Y10" i="22"/>
  <c r="X4" i="22"/>
  <c r="X8" i="22"/>
  <c r="X10" i="22"/>
  <c r="X4" i="21"/>
  <c r="Y4" i="21"/>
  <c r="Y6" i="21"/>
  <c r="Y8" i="21"/>
  <c r="Y10" i="21"/>
  <c r="AC10" i="21"/>
  <c r="X6" i="21"/>
  <c r="X8" i="21"/>
  <c r="X10" i="21"/>
  <c r="X6" i="20"/>
  <c r="W4" i="20"/>
  <c r="Y4" i="20"/>
  <c r="Y6" i="20"/>
  <c r="Y8" i="20"/>
  <c r="W10" i="20"/>
  <c r="Y10" i="20"/>
  <c r="X4" i="20"/>
  <c r="X8" i="20"/>
  <c r="X10" i="20"/>
  <c r="W6" i="22" l="1"/>
  <c r="Z6" i="22" s="1"/>
  <c r="W8" i="20"/>
  <c r="W4" i="21"/>
  <c r="Z4" i="21" s="1"/>
  <c r="W6" i="20"/>
  <c r="Z6" i="20" s="1"/>
  <c r="W10" i="21"/>
  <c r="W8" i="21"/>
  <c r="Z8" i="21" s="1"/>
  <c r="W6" i="21"/>
  <c r="Z6" i="21" s="1"/>
  <c r="W4" i="22"/>
  <c r="Z4" i="22" s="1"/>
  <c r="Z10" i="22"/>
  <c r="Z8" i="22"/>
  <c r="Z10" i="21"/>
  <c r="Z10" i="20"/>
  <c r="Z8" i="20"/>
  <c r="Z4" i="20"/>
  <c r="D2" i="7"/>
  <c r="Q7" i="17"/>
  <c r="E10" i="22" l="1"/>
  <c r="E8" i="22"/>
  <c r="E6" i="22"/>
  <c r="E4" i="22"/>
  <c r="I27" i="7"/>
  <c r="E10" i="21" s="1"/>
  <c r="I26" i="7"/>
  <c r="E8" i="21" s="1"/>
  <c r="I25" i="7"/>
  <c r="E6" i="21" s="1"/>
  <c r="I24" i="7"/>
  <c r="E4" i="21" s="1"/>
  <c r="I19" i="7"/>
  <c r="E10" i="20" s="1"/>
  <c r="I18" i="7"/>
  <c r="E8" i="20" s="1"/>
  <c r="I17" i="7"/>
  <c r="E6" i="20" s="1"/>
  <c r="I16" i="7"/>
  <c r="E4" i="20" s="1"/>
  <c r="E4" i="17"/>
  <c r="D27" i="7"/>
  <c r="D26" i="7"/>
  <c r="D25" i="7"/>
  <c r="D24" i="7"/>
  <c r="D19" i="7"/>
  <c r="D18" i="7"/>
  <c r="D17" i="7"/>
  <c r="D16" i="7"/>
  <c r="T4" i="4"/>
  <c r="AC4" i="4" s="1"/>
  <c r="V4" i="4"/>
  <c r="D11" i="7"/>
  <c r="D10" i="7"/>
  <c r="D9" i="7"/>
  <c r="D8" i="7"/>
  <c r="D10" i="22"/>
  <c r="D8" i="22"/>
  <c r="D6" i="22"/>
  <c r="D4" i="22"/>
  <c r="H27" i="7"/>
  <c r="D10" i="21" s="1"/>
  <c r="H26" i="7"/>
  <c r="D8" i="21" s="1"/>
  <c r="H25" i="7"/>
  <c r="D6" i="21" s="1"/>
  <c r="H24" i="7"/>
  <c r="D4" i="21" s="1"/>
  <c r="H19" i="7"/>
  <c r="D10" i="20" s="1"/>
  <c r="H18" i="7"/>
  <c r="D8" i="20" s="1"/>
  <c r="H17" i="7"/>
  <c r="D6" i="20" s="1"/>
  <c r="H16" i="7"/>
  <c r="D4" i="20" s="1"/>
  <c r="T15" i="19"/>
  <c r="AB13" i="19"/>
  <c r="P13" i="19"/>
  <c r="E13" i="19"/>
  <c r="M11" i="19"/>
  <c r="J11" i="19"/>
  <c r="G11" i="19"/>
  <c r="V10" i="19"/>
  <c r="T10" i="19"/>
  <c r="AB10" i="19" s="1"/>
  <c r="Q9" i="19"/>
  <c r="P9" i="19"/>
  <c r="O9" i="19"/>
  <c r="S8" i="19" s="1"/>
  <c r="J9" i="19"/>
  <c r="G9" i="19"/>
  <c r="V8" i="19"/>
  <c r="T8" i="19"/>
  <c r="P7" i="19"/>
  <c r="N7" i="19"/>
  <c r="M7" i="19"/>
  <c r="L7" i="19"/>
  <c r="S6" i="19" s="1"/>
  <c r="G7" i="19"/>
  <c r="V6" i="19"/>
  <c r="T6" i="19"/>
  <c r="O5" i="19"/>
  <c r="N5" i="19"/>
  <c r="M5" i="19"/>
  <c r="L5" i="19"/>
  <c r="J5" i="19"/>
  <c r="V4" i="19"/>
  <c r="T4" i="19"/>
  <c r="I11" i="7"/>
  <c r="E10" i="19" s="1"/>
  <c r="I9" i="7"/>
  <c r="E6" i="19" s="1"/>
  <c r="H11" i="7"/>
  <c r="D10" i="19" s="1"/>
  <c r="H10" i="7"/>
  <c r="D8" i="19" s="1"/>
  <c r="H9" i="7"/>
  <c r="D6" i="19" s="1"/>
  <c r="I8" i="7"/>
  <c r="E4" i="19" s="1"/>
  <c r="S4" i="19" l="1"/>
  <c r="AA4" i="19" s="1"/>
  <c r="P5" i="19"/>
  <c r="AA10" i="19"/>
  <c r="AC8" i="19"/>
  <c r="AA8" i="19"/>
  <c r="AB8" i="19"/>
  <c r="AB4" i="19"/>
  <c r="AC4" i="19"/>
  <c r="AC6" i="19"/>
  <c r="AA6" i="19"/>
  <c r="X6" i="19"/>
  <c r="AB4" i="4"/>
  <c r="AB6" i="19"/>
  <c r="Y4" i="19"/>
  <c r="Y6" i="19"/>
  <c r="W8" i="19"/>
  <c r="Y8" i="19"/>
  <c r="Y10" i="19"/>
  <c r="AC10" i="19"/>
  <c r="X4" i="19"/>
  <c r="X8" i="19"/>
  <c r="X10" i="19"/>
  <c r="W10" i="19" l="1"/>
  <c r="Z10" i="19" s="1"/>
  <c r="W4" i="19"/>
  <c r="Z4" i="19" s="1"/>
  <c r="W6" i="19"/>
  <c r="Z6" i="19" s="1"/>
  <c r="Z8" i="19"/>
  <c r="H8" i="7" l="1"/>
  <c r="D4" i="19" s="1"/>
  <c r="M11" i="17"/>
  <c r="J11" i="17"/>
  <c r="G11" i="17"/>
  <c r="V10" i="17"/>
  <c r="T10" i="17"/>
  <c r="AC10" i="17" s="1"/>
  <c r="Q9" i="17"/>
  <c r="P9" i="17"/>
  <c r="O9" i="17"/>
  <c r="S8" i="17" s="1"/>
  <c r="J9" i="17"/>
  <c r="G9" i="17"/>
  <c r="V8" i="17"/>
  <c r="T8" i="17"/>
  <c r="AC8" i="17" s="1"/>
  <c r="P7" i="17"/>
  <c r="O7" i="17"/>
  <c r="N7" i="17"/>
  <c r="M7" i="17"/>
  <c r="L7" i="17"/>
  <c r="G7" i="17"/>
  <c r="V6" i="17"/>
  <c r="T6" i="17"/>
  <c r="Q5" i="17"/>
  <c r="P5" i="17"/>
  <c r="O5" i="17"/>
  <c r="N5" i="17"/>
  <c r="M5" i="17"/>
  <c r="L5" i="17"/>
  <c r="J5" i="17"/>
  <c r="V4" i="17"/>
  <c r="T4" i="17"/>
  <c r="AC4" i="17" s="1"/>
  <c r="M11" i="15"/>
  <c r="J11" i="15"/>
  <c r="G11" i="15"/>
  <c r="V10" i="15"/>
  <c r="T10" i="15"/>
  <c r="AB10" i="15" s="1"/>
  <c r="P9" i="15"/>
  <c r="O9" i="15"/>
  <c r="S8" i="15" s="1"/>
  <c r="J9" i="15"/>
  <c r="G9" i="15"/>
  <c r="V8" i="15"/>
  <c r="T8" i="15"/>
  <c r="AC8" i="15" s="1"/>
  <c r="Q7" i="15"/>
  <c r="P7" i="15"/>
  <c r="O7" i="15"/>
  <c r="N7" i="15"/>
  <c r="O5" i="15" s="1"/>
  <c r="M7" i="15"/>
  <c r="L7" i="15"/>
  <c r="G7" i="15"/>
  <c r="V6" i="15"/>
  <c r="T6" i="15"/>
  <c r="AC6" i="15" s="1"/>
  <c r="Q5" i="15"/>
  <c r="P5" i="15"/>
  <c r="N5" i="15"/>
  <c r="M5" i="15"/>
  <c r="L5" i="15"/>
  <c r="J5" i="15"/>
  <c r="V4" i="15"/>
  <c r="T4" i="15"/>
  <c r="AC4" i="15" s="1"/>
  <c r="E10" i="15"/>
  <c r="M11" i="14"/>
  <c r="J11" i="14"/>
  <c r="G11" i="14"/>
  <c r="V10" i="14"/>
  <c r="T10" i="14"/>
  <c r="Q9" i="14"/>
  <c r="P9" i="14"/>
  <c r="O9" i="14"/>
  <c r="S8" i="14" s="1"/>
  <c r="J9" i="14"/>
  <c r="G9" i="14"/>
  <c r="V8" i="14"/>
  <c r="T8" i="14"/>
  <c r="AC8" i="14" s="1"/>
  <c r="Q7" i="14"/>
  <c r="P7" i="14"/>
  <c r="O7" i="14"/>
  <c r="N7" i="14"/>
  <c r="O5" i="14" s="1"/>
  <c r="M7" i="14"/>
  <c r="L7" i="14"/>
  <c r="G7" i="14"/>
  <c r="V6" i="14"/>
  <c r="T6" i="14"/>
  <c r="AC6" i="14" s="1"/>
  <c r="Q5" i="14"/>
  <c r="P5" i="14"/>
  <c r="N5" i="14"/>
  <c r="M5" i="14"/>
  <c r="L5" i="14"/>
  <c r="J5" i="14"/>
  <c r="V4" i="14"/>
  <c r="T4" i="14"/>
  <c r="Y4" i="14" s="1"/>
  <c r="AB6" i="14" l="1"/>
  <c r="S6" i="15"/>
  <c r="AA6" i="15" s="1"/>
  <c r="S4" i="17"/>
  <c r="AA4" i="17" s="1"/>
  <c r="S6" i="14"/>
  <c r="AA6" i="14" s="1"/>
  <c r="S6" i="17"/>
  <c r="AA6" i="17" s="1"/>
  <c r="S4" i="14"/>
  <c r="S4" i="15"/>
  <c r="AB6" i="15"/>
  <c r="AB10" i="14"/>
  <c r="AA10" i="14"/>
  <c r="AA10" i="15"/>
  <c r="AC6" i="17"/>
  <c r="AA10" i="17"/>
  <c r="AB10" i="17"/>
  <c r="AB6" i="17"/>
  <c r="X6" i="17"/>
  <c r="X4" i="17"/>
  <c r="AB4" i="17"/>
  <c r="Y6" i="17"/>
  <c r="X8" i="17"/>
  <c r="AB8" i="17"/>
  <c r="Y10" i="17"/>
  <c r="Y4" i="17"/>
  <c r="Y8" i="17"/>
  <c r="X10" i="17"/>
  <c r="X4" i="15"/>
  <c r="AB4" i="15"/>
  <c r="Y6" i="15"/>
  <c r="X8" i="15"/>
  <c r="AB8" i="15"/>
  <c r="Y10" i="15"/>
  <c r="AC10" i="15"/>
  <c r="Y4" i="15"/>
  <c r="X6" i="15"/>
  <c r="Y8" i="15"/>
  <c r="X10" i="15"/>
  <c r="AC4" i="14"/>
  <c r="X4" i="14"/>
  <c r="AB4" i="14"/>
  <c r="Y6" i="14"/>
  <c r="X8" i="14"/>
  <c r="AB8" i="14"/>
  <c r="Y10" i="14"/>
  <c r="AC10" i="14"/>
  <c r="X6" i="14"/>
  <c r="Y8" i="14"/>
  <c r="X10" i="14"/>
  <c r="V10" i="4"/>
  <c r="V8" i="4"/>
  <c r="T10" i="4"/>
  <c r="T8" i="4"/>
  <c r="V6" i="4"/>
  <c r="T6" i="4"/>
  <c r="W6" i="14" l="1"/>
  <c r="W6" i="15"/>
  <c r="Z6" i="15" s="1"/>
  <c r="AC8" i="4"/>
  <c r="AB8" i="4"/>
  <c r="AC6" i="4"/>
  <c r="AB6" i="4"/>
  <c r="W10" i="14"/>
  <c r="Z10" i="14" s="1"/>
  <c r="W10" i="15"/>
  <c r="Z10" i="15" s="1"/>
  <c r="AA10" i="4"/>
  <c r="AB10" i="4"/>
  <c r="AC10" i="4"/>
  <c r="W10" i="17"/>
  <c r="W6" i="17"/>
  <c r="Z6" i="17" s="1"/>
  <c r="AA8" i="17"/>
  <c r="W8" i="17"/>
  <c r="Z8" i="17" s="1"/>
  <c r="Z10" i="17"/>
  <c r="W4" i="17"/>
  <c r="Z4" i="17" s="1"/>
  <c r="AA8" i="15"/>
  <c r="W8" i="15"/>
  <c r="Z8" i="15" s="1"/>
  <c r="AA4" i="15"/>
  <c r="W4" i="15"/>
  <c r="Z4" i="15" s="1"/>
  <c r="AA8" i="14"/>
  <c r="W8" i="14"/>
  <c r="Z8" i="14" s="1"/>
  <c r="AA4" i="14"/>
  <c r="W4" i="14"/>
  <c r="Z4" i="14" s="1"/>
  <c r="Z6" i="14"/>
  <c r="T15" i="17" l="1"/>
  <c r="AB13" i="17"/>
  <c r="P13" i="17"/>
  <c r="E13" i="17"/>
  <c r="E6" i="15"/>
  <c r="E8" i="15"/>
  <c r="E4" i="15"/>
  <c r="E10" i="14"/>
  <c r="T15" i="15"/>
  <c r="AB13" i="15"/>
  <c r="P13" i="15"/>
  <c r="E13" i="15"/>
  <c r="T15" i="14"/>
  <c r="AB13" i="14"/>
  <c r="P13" i="14"/>
  <c r="E13" i="14"/>
  <c r="J11" i="4"/>
  <c r="M11" i="4"/>
  <c r="E8" i="14" l="1"/>
  <c r="E6" i="14"/>
  <c r="E4" i="14"/>
  <c r="G11" i="4"/>
  <c r="Y10" i="4"/>
  <c r="X10" i="4"/>
  <c r="W10" i="4"/>
  <c r="Z10" i="4" l="1"/>
  <c r="E10" i="17"/>
  <c r="X3" i="13"/>
  <c r="E10" i="4"/>
  <c r="E2" i="6"/>
  <c r="I1" i="7" s="1"/>
  <c r="C8" i="7"/>
  <c r="D4" i="4" s="1"/>
  <c r="C9" i="7"/>
  <c r="C10" i="7"/>
  <c r="C11" i="7"/>
  <c r="D10" i="4" s="1"/>
  <c r="C16" i="7"/>
  <c r="C19" i="7"/>
  <c r="D10" i="14" s="1"/>
  <c r="C27" i="7"/>
  <c r="T3" i="5"/>
  <c r="L8" i="5"/>
  <c r="M8" i="5"/>
  <c r="N8" i="5"/>
  <c r="O8" i="5" s="1"/>
  <c r="P8" i="5"/>
  <c r="L9" i="5"/>
  <c r="C26" i="7" l="1"/>
  <c r="D8" i="15" s="1"/>
  <c r="C18" i="7"/>
  <c r="D8" i="14" s="1"/>
  <c r="C25" i="7"/>
  <c r="D6" i="15" s="1"/>
  <c r="C24" i="7"/>
  <c r="D4" i="15" s="1"/>
  <c r="C17" i="7"/>
  <c r="D6" i="14" s="1"/>
  <c r="B8" i="7"/>
  <c r="D10" i="15"/>
  <c r="D6" i="17"/>
  <c r="D4" i="14"/>
  <c r="D4" i="17"/>
  <c r="D10" i="17"/>
  <c r="E6" i="17"/>
  <c r="D8" i="17"/>
  <c r="E8" i="17"/>
  <c r="E4" i="4"/>
  <c r="J5" i="4"/>
  <c r="L5" i="4"/>
  <c r="M5" i="4"/>
  <c r="N5" i="4"/>
  <c r="D6" i="4"/>
  <c r="E6" i="4"/>
  <c r="G7" i="4"/>
  <c r="L7" i="4"/>
  <c r="M7" i="4"/>
  <c r="N7" i="4"/>
  <c r="O5" i="4" s="1"/>
  <c r="O7" i="4"/>
  <c r="P7" i="4"/>
  <c r="Q7" i="4"/>
  <c r="D8" i="4"/>
  <c r="E8" i="4"/>
  <c r="G9" i="4"/>
  <c r="J9" i="4"/>
  <c r="O9" i="4"/>
  <c r="P9" i="4"/>
  <c r="Q9" i="4"/>
  <c r="E13" i="4"/>
  <c r="P13" i="4"/>
  <c r="AB13" i="4"/>
  <c r="T15" i="4"/>
  <c r="P5" i="4" l="1"/>
  <c r="S6" i="4"/>
  <c r="AA6" i="4" s="1"/>
  <c r="S8" i="4"/>
  <c r="AA8" i="4" s="1"/>
  <c r="S4" i="4"/>
  <c r="AA4" i="4" s="1"/>
  <c r="B9" i="7"/>
  <c r="C4" i="4"/>
  <c r="B10" i="7" l="1"/>
  <c r="C6" i="4"/>
  <c r="B11" i="7" l="1"/>
  <c r="C10" i="4" s="1"/>
  <c r="C8" i="4"/>
  <c r="B16" i="7" l="1"/>
  <c r="C4" i="14" s="1"/>
  <c r="X6" i="4"/>
  <c r="W4" i="4"/>
  <c r="W6" i="4"/>
  <c r="W8" i="4"/>
  <c r="X4" i="4"/>
  <c r="X8" i="4"/>
  <c r="Y4" i="4"/>
  <c r="Y6" i="4"/>
  <c r="Y8" i="4"/>
  <c r="B17" i="7" l="1"/>
  <c r="C6" i="14" s="1"/>
  <c r="Z4" i="4"/>
  <c r="Z8" i="4"/>
  <c r="Z6" i="4"/>
  <c r="B18" i="7" l="1"/>
  <c r="C8" i="14" s="1"/>
  <c r="B19" i="7" l="1"/>
  <c r="C10" i="14" s="1"/>
  <c r="B24" i="7" l="1"/>
  <c r="C4" i="15" s="1"/>
  <c r="B25" i="7" l="1"/>
  <c r="C6" i="15" s="1"/>
  <c r="B26" i="7" l="1"/>
  <c r="C8" i="15" s="1"/>
  <c r="B27" i="7" l="1"/>
  <c r="C10" i="15" s="1"/>
  <c r="C4" i="17" l="1"/>
  <c r="C6" i="17" l="1"/>
  <c r="C8" i="17" l="1"/>
  <c r="C10" i="17" l="1"/>
  <c r="G8" i="7" l="1"/>
  <c r="C4" i="19" s="1"/>
  <c r="G9" i="7" l="1"/>
  <c r="C6" i="19" s="1"/>
  <c r="G10" i="7" l="1"/>
  <c r="C8" i="19" s="1"/>
  <c r="G11" i="7" l="1"/>
  <c r="C10" i="19" s="1"/>
  <c r="G16" i="7" l="1"/>
  <c r="C4" i="20" s="1"/>
  <c r="G17" i="7" l="1"/>
  <c r="C6" i="20" s="1"/>
  <c r="G18" i="7" l="1"/>
  <c r="C8" i="20" s="1"/>
  <c r="G19" i="7" l="1"/>
  <c r="C10" i="20" s="1"/>
  <c r="G24" i="7" l="1"/>
  <c r="C4" i="21" s="1"/>
  <c r="G25" i="7" l="1"/>
  <c r="C6" i="21" s="1"/>
  <c r="G26" i="7" l="1"/>
  <c r="C8" i="21" s="1"/>
  <c r="G27" i="7" l="1"/>
  <c r="C10" i="21" s="1"/>
  <c r="C4" i="22" l="1"/>
  <c r="C6" i="22" l="1"/>
  <c r="C10" i="22" l="1"/>
  <c r="C8" i="22"/>
</calcChain>
</file>

<file path=xl/sharedStrings.xml><?xml version="1.0" encoding="utf-8"?>
<sst xmlns="http://schemas.openxmlformats.org/spreadsheetml/2006/main" count="927" uniqueCount="212">
  <si>
    <t>kategória:      jednotlivci</t>
  </si>
  <si>
    <t>BC</t>
  </si>
  <si>
    <t>BOCCIA</t>
  </si>
  <si>
    <t xml:space="preserve">    Dátum:</t>
  </si>
  <si>
    <t xml:space="preserve">    Zapisovaťeľ:</t>
  </si>
  <si>
    <t xml:space="preserve">         Hlavný rozhodca :</t>
  </si>
  <si>
    <t>:</t>
  </si>
  <si>
    <t>Poradie</t>
  </si>
  <si>
    <t>Koef. 2</t>
  </si>
  <si>
    <t>Koef. 1</t>
  </si>
  <si>
    <t>k3</t>
  </si>
  <si>
    <t>k2</t>
  </si>
  <si>
    <t>k1</t>
  </si>
  <si>
    <t>Skóre</t>
  </si>
  <si>
    <t>Víťazstvá</t>
  </si>
  <si>
    <t>Klub</t>
  </si>
  <si>
    <t>Priezvisko M.</t>
  </si>
  <si>
    <t>St.č.</t>
  </si>
  <si>
    <t xml:space="preserve">  VYPISUJE SA</t>
  </si>
  <si>
    <t xml:space="preserve">               Dátum:</t>
  </si>
  <si>
    <t xml:space="preserve">  Hlavný rozhodca :</t>
  </si>
  <si>
    <t xml:space="preserve">    !!!!! nezmazat udaje !!!!!</t>
  </si>
  <si>
    <t xml:space="preserve">      Zapisovaťeľ:</t>
  </si>
  <si>
    <t xml:space="preserve">         Kategória:</t>
  </si>
  <si>
    <t xml:space="preserve">  Názou preteku:</t>
  </si>
  <si>
    <t>A, B, C, D, E, F, G, H, I, J</t>
  </si>
  <si>
    <t>A, B, C, D, E, F, G, H, I</t>
  </si>
  <si>
    <t>A, B, C, D, E, F, G, H</t>
  </si>
  <si>
    <t>A, B, C, D, E, F, G</t>
  </si>
  <si>
    <t>A, B, C, D, E, F</t>
  </si>
  <si>
    <t>A, B, C, D, E</t>
  </si>
  <si>
    <t>A, B, C, D</t>
  </si>
  <si>
    <t>A, B, C</t>
  </si>
  <si>
    <t>A, B</t>
  </si>
  <si>
    <t>počet hráčov</t>
  </si>
  <si>
    <t>Miesto</t>
  </si>
  <si>
    <t>Meno</t>
  </si>
  <si>
    <t>Priezvisko</t>
  </si>
  <si>
    <t xml:space="preserve">   Kategória:      BC</t>
  </si>
  <si>
    <t>Skupina</t>
  </si>
  <si>
    <t xml:space="preserve">      3. - 4. miesto:</t>
  </si>
  <si>
    <t>1. B</t>
  </si>
  <si>
    <t>2. A</t>
  </si>
  <si>
    <t>2. B</t>
  </si>
  <si>
    <t>3.</t>
  </si>
  <si>
    <t>2.</t>
  </si>
  <si>
    <t>1. A</t>
  </si>
  <si>
    <t>1.</t>
  </si>
  <si>
    <t>Názov preteku:</t>
  </si>
  <si>
    <t>Zápasy</t>
  </si>
  <si>
    <t xml:space="preserve">           SKUPINY BC</t>
  </si>
  <si>
    <t>MS Jednotlivcov</t>
  </si>
  <si>
    <t>Call room</t>
  </si>
  <si>
    <t>Zápas</t>
  </si>
  <si>
    <t>Kurt 1</t>
  </si>
  <si>
    <t>Kurt 2</t>
  </si>
  <si>
    <t>Kurt 3</t>
  </si>
  <si>
    <t>Kurt 4</t>
  </si>
  <si>
    <t>Kurt 5</t>
  </si>
  <si>
    <t>Otvorenie turnaja</t>
  </si>
  <si>
    <t>kategória</t>
  </si>
  <si>
    <t>BC1</t>
  </si>
  <si>
    <t>BC3</t>
  </si>
  <si>
    <t>BC2</t>
  </si>
  <si>
    <t>rozhodca</t>
  </si>
  <si>
    <t>BC4</t>
  </si>
  <si>
    <t>Obedňajšia prestávka</t>
  </si>
  <si>
    <t>Finálové zápasy</t>
  </si>
  <si>
    <t>BC1 - sem 1</t>
  </si>
  <si>
    <t>BC1 - sem 2</t>
  </si>
  <si>
    <t>BC3 - sem 1</t>
  </si>
  <si>
    <t>BC3 - sem 2</t>
  </si>
  <si>
    <t>BC4 - sem 1</t>
  </si>
  <si>
    <t>BC4 - sem 2</t>
  </si>
  <si>
    <t>BC2 - 3.miesto</t>
  </si>
  <si>
    <t>BC4 - 3.miesto</t>
  </si>
  <si>
    <t>Vyhlásenie výsledkov</t>
  </si>
  <si>
    <t>Časový rozpis zápasov - 6.10.2018</t>
  </si>
  <si>
    <t>BC 1 A1</t>
  </si>
  <si>
    <t>BC 1 A2</t>
  </si>
  <si>
    <t>BC 1 A3</t>
  </si>
  <si>
    <t>BC 1 B1</t>
  </si>
  <si>
    <t>BC 1 B2</t>
  </si>
  <si>
    <t>BC 1 B3</t>
  </si>
  <si>
    <t>BC 2 A1</t>
  </si>
  <si>
    <t>BC 2 A2</t>
  </si>
  <si>
    <t>BC 2 A3</t>
  </si>
  <si>
    <t>BC 2 B1</t>
  </si>
  <si>
    <t>BC 2 B2</t>
  </si>
  <si>
    <t>BC 2 B3</t>
  </si>
  <si>
    <t>BC 3 A1</t>
  </si>
  <si>
    <t>BC 3 A2</t>
  </si>
  <si>
    <t>BC 3 A3</t>
  </si>
  <si>
    <t>BC 3 B1</t>
  </si>
  <si>
    <t>BC 3 B2</t>
  </si>
  <si>
    <t>BC 3 B3</t>
  </si>
  <si>
    <t>BC 4 A1</t>
  </si>
  <si>
    <t>BC 4 A2</t>
  </si>
  <si>
    <t>BC 4 A3</t>
  </si>
  <si>
    <t>BC 4 B1</t>
  </si>
  <si>
    <t>BC 4 B2</t>
  </si>
  <si>
    <t>BC 4 B3</t>
  </si>
  <si>
    <t>BC 5 A1</t>
  </si>
  <si>
    <t>BC 5 A2</t>
  </si>
  <si>
    <t>BC 5 A3</t>
  </si>
  <si>
    <t>BC 5 B1</t>
  </si>
  <si>
    <t>BC 5 B2</t>
  </si>
  <si>
    <t>BC 5 B3</t>
  </si>
  <si>
    <t>BC 1 A</t>
  </si>
  <si>
    <t>BC 1 B</t>
  </si>
  <si>
    <t>BC 2 A</t>
  </si>
  <si>
    <t>BC 2 B</t>
  </si>
  <si>
    <t>BC 3 A</t>
  </si>
  <si>
    <t>BC 5 A</t>
  </si>
  <si>
    <t>BC 5 B</t>
  </si>
  <si>
    <t>BC 3 B</t>
  </si>
  <si>
    <t>BC 4 A</t>
  </si>
  <si>
    <t>BC 4 B</t>
  </si>
  <si>
    <t>Skupina BC1 B</t>
  </si>
  <si>
    <t>Skupina BC1 A</t>
  </si>
  <si>
    <t>Skupina BC2 A</t>
  </si>
  <si>
    <t>Skupina BC2 B</t>
  </si>
  <si>
    <t>Skupina BC3 A</t>
  </si>
  <si>
    <t>Skupina BC4 B</t>
  </si>
  <si>
    <t>Skupina BC5 A</t>
  </si>
  <si>
    <t>Skupina BC5 B</t>
  </si>
  <si>
    <t>Skupina BC4 A</t>
  </si>
  <si>
    <t>Skupina BC3 B</t>
  </si>
  <si>
    <t>Opát</t>
  </si>
  <si>
    <t>Martin</t>
  </si>
  <si>
    <t>Král</t>
  </si>
  <si>
    <t>Tomáš</t>
  </si>
  <si>
    <t>Baláži</t>
  </si>
  <si>
    <t>Lukáš</t>
  </si>
  <si>
    <t>Jakabovič</t>
  </si>
  <si>
    <t>Denis</t>
  </si>
  <si>
    <t>Fekete</t>
  </si>
  <si>
    <t>Adam</t>
  </si>
  <si>
    <t>Šk Altius</t>
  </si>
  <si>
    <t>ZOM Prešov</t>
  </si>
  <si>
    <t>ŠK Victoria</t>
  </si>
  <si>
    <t>Mezík</t>
  </si>
  <si>
    <t>Kurilák</t>
  </si>
  <si>
    <t>Jankechová</t>
  </si>
  <si>
    <t>Eliška</t>
  </si>
  <si>
    <t>Rastislav</t>
  </si>
  <si>
    <t>Róbert</t>
  </si>
  <si>
    <t>Minarech</t>
  </si>
  <si>
    <t>Kudláčová</t>
  </si>
  <si>
    <t>Peter</t>
  </si>
  <si>
    <t>Breznay</t>
  </si>
  <si>
    <t>Michal</t>
  </si>
  <si>
    <t>Kristína</t>
  </si>
  <si>
    <t>OMD</t>
  </si>
  <si>
    <t>Tižo</t>
  </si>
  <si>
    <t>Burianek</t>
  </si>
  <si>
    <t>Klohna</t>
  </si>
  <si>
    <t>Bielak</t>
  </si>
  <si>
    <t>Škvarnová</t>
  </si>
  <si>
    <t>Rostašová</t>
  </si>
  <si>
    <t>Eva</t>
  </si>
  <si>
    <t>Boris</t>
  </si>
  <si>
    <t>Miroslav</t>
  </si>
  <si>
    <t>Ľuba</t>
  </si>
  <si>
    <t>Andrejčík</t>
  </si>
  <si>
    <t>Samuel</t>
  </si>
  <si>
    <t>Michaela</t>
  </si>
  <si>
    <t>Balcová</t>
  </si>
  <si>
    <t>Ďurkovič</t>
  </si>
  <si>
    <t>Strehársky</t>
  </si>
  <si>
    <t>Burian</t>
  </si>
  <si>
    <t>Klimčo</t>
  </si>
  <si>
    <t>Marián</t>
  </si>
  <si>
    <t>Kondela</t>
  </si>
  <si>
    <t>Varga</t>
  </si>
  <si>
    <t>Sotoniak</t>
  </si>
  <si>
    <t>Ryšavá</t>
  </si>
  <si>
    <t>Soročinová</t>
  </si>
  <si>
    <t>Suchánek</t>
  </si>
  <si>
    <t>ľuboš</t>
  </si>
  <si>
    <t>Dušan</t>
  </si>
  <si>
    <t>Paulína</t>
  </si>
  <si>
    <t>Branka</t>
  </si>
  <si>
    <t>Noro</t>
  </si>
  <si>
    <t>BC2 - sem 1</t>
  </si>
  <si>
    <t>BC2 - sem 2</t>
  </si>
  <si>
    <t>BC5 - sem 1</t>
  </si>
  <si>
    <t>BC5 - sem 2</t>
  </si>
  <si>
    <t>BC3 - 3.miesto</t>
  </si>
  <si>
    <t>BC3 - finále</t>
  </si>
  <si>
    <t>BC1 - finalé</t>
  </si>
  <si>
    <t>BC2 - finále</t>
  </si>
  <si>
    <t>BC4 - finále</t>
  </si>
  <si>
    <t>BC5 - finále</t>
  </si>
  <si>
    <t>BC1 - 3.miesto</t>
  </si>
  <si>
    <t>BC5 - 3.miesto</t>
  </si>
  <si>
    <t>BC5</t>
  </si>
  <si>
    <t>Kurt 6</t>
  </si>
  <si>
    <t>12:00 - 13:00</t>
  </si>
  <si>
    <t>Feketeová</t>
  </si>
  <si>
    <t>Annamária</t>
  </si>
  <si>
    <t>Ľudmila Andrejčíková</t>
  </si>
  <si>
    <t>Kocúrová</t>
  </si>
  <si>
    <t>Klimentová</t>
  </si>
  <si>
    <t>Grega</t>
  </si>
  <si>
    <t>Hoppmanová</t>
  </si>
  <si>
    <t>Králová</t>
  </si>
  <si>
    <t>Halický</t>
  </si>
  <si>
    <t>Fejerčák</t>
  </si>
  <si>
    <t>Klimetová</t>
  </si>
  <si>
    <t xml:space="preserve">            BOCCIA - Majstrovstvá Slovenska jednotlivcov 2018</t>
  </si>
  <si>
    <t xml:space="preserve">             BOCCIA - Majstrovstvá Slovenska jednotlivcov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</si>
</sst>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6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8"/>
      <name val="Arial"/>
      <family val="2"/>
      <charset val="238"/>
    </font>
    <font>
      <b/>
      <sz val="30"/>
      <name val="AntiqOliTEE"/>
      <charset val="238"/>
    </font>
    <font>
      <b/>
      <sz val="54"/>
      <name val="AntiqOliTE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6"/>
      <color theme="4" tint="-0.249977111117893"/>
      <name val="Arial CE"/>
      <family val="2"/>
      <charset val="238"/>
    </font>
    <font>
      <b/>
      <sz val="12"/>
      <color theme="4" tint="-0.249977111117893"/>
      <name val="Arial CE"/>
      <family val="2"/>
      <charset val="238"/>
    </font>
    <font>
      <sz val="8"/>
      <color theme="4" tint="-0.249977111117893"/>
      <name val="Arial CE"/>
      <family val="2"/>
      <charset val="238"/>
    </font>
    <font>
      <i/>
      <sz val="8"/>
      <color theme="4" tint="-0.249977111117893"/>
      <name val="Arial CE"/>
      <family val="2"/>
      <charset val="238"/>
    </font>
    <font>
      <b/>
      <sz val="14"/>
      <color theme="4" tint="-0.249977111117893"/>
      <name val="Arial CE"/>
      <family val="2"/>
      <charset val="238"/>
    </font>
    <font>
      <sz val="10"/>
      <color theme="4" tint="-0.249977111117893"/>
      <name val="Arial CE"/>
      <family val="2"/>
      <charset val="238"/>
    </font>
    <font>
      <b/>
      <sz val="10"/>
      <color theme="4" tint="-0.249977111117893"/>
      <name val="Arial CE"/>
      <family val="2"/>
      <charset val="238"/>
    </font>
    <font>
      <b/>
      <sz val="72"/>
      <name val="AntiqOliTEE"/>
      <charset val="238"/>
    </font>
    <font>
      <b/>
      <sz val="9"/>
      <name val="Arial CE"/>
      <family val="2"/>
      <charset val="238"/>
    </font>
    <font>
      <sz val="10"/>
      <name val="Tahoma"/>
      <family val="2"/>
      <charset val="238"/>
    </font>
    <font>
      <sz val="10"/>
      <color rgb="FFFF000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indexed="12"/>
      <name val="Arial CE"/>
      <family val="2"/>
      <charset val="238"/>
    </font>
    <font>
      <b/>
      <sz val="10"/>
      <name val="Arial CE"/>
      <charset val="238"/>
    </font>
    <font>
      <b/>
      <sz val="10"/>
      <color indexed="9"/>
      <name val="Arial CE"/>
      <family val="2"/>
      <charset val="238"/>
    </font>
    <font>
      <b/>
      <sz val="12"/>
      <name val="Arial CE"/>
      <family val="2"/>
      <charset val="238"/>
    </font>
    <font>
      <b/>
      <sz val="24"/>
      <name val="Arial CE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6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theme="4" tint="-0.249977111117893"/>
      <name val="Arial CE"/>
      <family val="2"/>
      <charset val="238"/>
    </font>
    <font>
      <i/>
      <sz val="9"/>
      <color theme="4" tint="-0.249977111117893"/>
      <name val="Arial"/>
      <family val="2"/>
      <charset val="238"/>
    </font>
    <font>
      <b/>
      <sz val="22"/>
      <color theme="4" tint="-0.249977111117893"/>
      <name val="AntiqOliTEE"/>
    </font>
    <font>
      <b/>
      <sz val="36"/>
      <color theme="4" tint="-0.249977111117893"/>
      <name val="Arial"/>
      <family val="2"/>
      <charset val="238"/>
    </font>
    <font>
      <b/>
      <sz val="12"/>
      <name val="Arial"/>
      <family val="2"/>
      <charset val="238"/>
    </font>
    <font>
      <sz val="8"/>
      <color theme="4" tint="-0.249977111117893"/>
      <name val="Arial"/>
      <family val="2"/>
      <charset val="238"/>
    </font>
    <font>
      <sz val="36"/>
      <color theme="4" tint="-0.249977111117893"/>
      <name val="Arial"/>
      <family val="2"/>
      <charset val="238"/>
    </font>
    <font>
      <sz val="36"/>
      <color theme="4" tint="-0.249977111117893"/>
      <name val="AntiqOliTEE"/>
    </font>
    <font>
      <sz val="5"/>
      <color theme="4" tint="-0.249977111117893"/>
      <name val="Arial"/>
      <family val="2"/>
      <charset val="238"/>
    </font>
    <font>
      <b/>
      <sz val="5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7"/>
      <name val="Arial CE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color indexed="63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b/>
      <sz val="24"/>
      <color theme="0"/>
      <name val="Arial CE"/>
      <charset val="238"/>
    </font>
    <font>
      <sz val="20"/>
      <color indexed="8"/>
      <name val="Calibri"/>
      <family val="2"/>
      <charset val="238"/>
    </font>
    <font>
      <b/>
      <sz val="24"/>
      <color theme="0" tint="-0.499984740745262"/>
      <name val="Calibri"/>
      <family val="2"/>
      <charset val="238"/>
    </font>
    <font>
      <sz val="10"/>
      <name val="Calibri"/>
      <family val="2"/>
      <charset val="238"/>
    </font>
    <font>
      <b/>
      <sz val="44"/>
      <color rgb="FF9A1616"/>
      <name val="Calibri"/>
      <family val="2"/>
      <charset val="238"/>
    </font>
    <font>
      <b/>
      <sz val="22"/>
      <name val="Calibri"/>
      <family val="2"/>
      <charset val="238"/>
    </font>
    <font>
      <b/>
      <i/>
      <sz val="14"/>
      <color theme="0"/>
      <name val="Calibri"/>
      <family val="2"/>
      <charset val="238"/>
    </font>
    <font>
      <b/>
      <i/>
      <sz val="20"/>
      <name val="Calibri"/>
      <family val="2"/>
      <charset val="238"/>
    </font>
    <font>
      <b/>
      <sz val="24"/>
      <color theme="0"/>
      <name val="Calibri"/>
      <family val="2"/>
      <charset val="238"/>
    </font>
    <font>
      <b/>
      <i/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26"/>
      <color theme="0"/>
      <name val="Calibri"/>
      <family val="2"/>
      <charset val="238"/>
    </font>
    <font>
      <b/>
      <sz val="26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20"/>
      <name val="Calibri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DB5"/>
        <bgColor indexed="27"/>
      </patternFill>
    </fill>
    <fill>
      <patternFill patternType="solid">
        <fgColor rgb="FFFBFDB5"/>
        <bgColor indexed="64"/>
      </patternFill>
    </fill>
    <fill>
      <patternFill patternType="solid">
        <fgColor rgb="FFD0EBB3"/>
        <bgColor indexed="27"/>
      </patternFill>
    </fill>
    <fill>
      <patternFill patternType="solid">
        <fgColor rgb="FFD0EBB3"/>
        <bgColor indexed="64"/>
      </patternFill>
    </fill>
    <fill>
      <patternFill patternType="solid">
        <fgColor rgb="FFD5F1FF"/>
        <bgColor indexed="27"/>
      </patternFill>
    </fill>
    <fill>
      <patternFill patternType="solid">
        <fgColor rgb="FFD5F1FF"/>
        <bgColor indexed="64"/>
      </patternFill>
    </fill>
    <fill>
      <patternFill patternType="solid">
        <fgColor rgb="FFFCDED8"/>
        <bgColor indexed="27"/>
      </patternFill>
    </fill>
    <fill>
      <patternFill patternType="solid">
        <fgColor rgb="FFFCDED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7"/>
      </patternFill>
    </fill>
    <fill>
      <patternFill patternType="solid">
        <fgColor rgb="FFFFD28F"/>
        <bgColor indexed="27"/>
      </patternFill>
    </fill>
    <fill>
      <patternFill patternType="solid">
        <fgColor rgb="FFFFD28F"/>
        <bgColor indexed="64"/>
      </patternFill>
    </fill>
    <fill>
      <patternFill patternType="solid">
        <fgColor rgb="FF96F8B0"/>
        <bgColor indexed="27"/>
      </patternFill>
    </fill>
    <fill>
      <patternFill patternType="solid">
        <fgColor rgb="FF96F8B0"/>
        <bgColor indexed="64"/>
      </patternFill>
    </fill>
    <fill>
      <patternFill patternType="solid">
        <fgColor rgb="FF8FC7FF"/>
        <bgColor indexed="64"/>
      </patternFill>
    </fill>
    <fill>
      <patternFill patternType="solid">
        <fgColor rgb="FF8FC7FF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rgb="FFF4F49A"/>
        <bgColor indexed="64"/>
      </patternFill>
    </fill>
    <fill>
      <patternFill patternType="solid">
        <fgColor rgb="FFF4F49A"/>
        <bgColor indexed="27"/>
      </patternFill>
    </fill>
    <fill>
      <patternFill patternType="solid">
        <fgColor rgb="FF9A1616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6" fillId="0" borderId="0" applyAlignment="0"/>
    <xf numFmtId="0" fontId="6" fillId="0" borderId="0" applyAlignment="0"/>
    <xf numFmtId="0" fontId="1" fillId="0" borderId="0"/>
    <xf numFmtId="0" fontId="44" fillId="0" borderId="0"/>
    <xf numFmtId="0" fontId="45" fillId="0" borderId="0"/>
    <xf numFmtId="0" fontId="6" fillId="0" borderId="0"/>
    <xf numFmtId="0" fontId="6" fillId="0" borderId="0"/>
  </cellStyleXfs>
  <cellXfs count="541">
    <xf numFmtId="0" fontId="0" fillId="0" borderId="0" xfId="0"/>
    <xf numFmtId="0" fontId="6" fillId="0" borderId="0" xfId="3" applyAlignment="1"/>
    <xf numFmtId="0" fontId="6" fillId="0" borderId="0" xfId="3" applyBorder="1" applyAlignment="1"/>
    <xf numFmtId="0" fontId="26" fillId="0" borderId="0" xfId="3" applyFont="1" applyAlignment="1"/>
    <xf numFmtId="0" fontId="26" fillId="0" borderId="0" xfId="3" applyFont="1" applyBorder="1" applyAlignment="1">
      <alignment horizontal="center" vertical="center"/>
    </xf>
    <xf numFmtId="0" fontId="26" fillId="0" borderId="0" xfId="3" applyFont="1" applyBorder="1" applyAlignment="1">
      <alignment vertical="center"/>
    </xf>
    <xf numFmtId="0" fontId="26" fillId="0" borderId="11" xfId="3" applyFont="1" applyBorder="1" applyAlignment="1">
      <alignment horizontal="center" vertical="center"/>
    </xf>
    <xf numFmtId="0" fontId="26" fillId="0" borderId="0" xfId="3" applyFont="1" applyBorder="1" applyAlignment="1"/>
    <xf numFmtId="0" fontId="6" fillId="0" borderId="0" xfId="3" applyBorder="1" applyAlignment="1">
      <alignment horizontal="left" vertical="center" indent="1"/>
    </xf>
    <xf numFmtId="0" fontId="6" fillId="0" borderId="0" xfId="3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9" fillId="0" borderId="0" xfId="3" applyFont="1" applyBorder="1" applyAlignment="1">
      <alignment vertical="center"/>
    </xf>
    <xf numFmtId="0" fontId="6" fillId="0" borderId="0" xfId="3" applyBorder="1" applyAlignment="1">
      <alignment vertical="center"/>
    </xf>
    <xf numFmtId="0" fontId="26" fillId="0" borderId="4" xfId="3" applyFont="1" applyBorder="1" applyAlignment="1">
      <alignment horizontal="center" vertical="center"/>
    </xf>
    <xf numFmtId="0" fontId="26" fillId="0" borderId="0" xfId="3" applyFont="1" applyBorder="1" applyAlignment="1">
      <alignment horizontal="left" vertical="center" indent="1"/>
    </xf>
    <xf numFmtId="0" fontId="26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6" fillId="0" borderId="0" xfId="3" applyFont="1" applyAlignment="1">
      <alignment horizontal="left" vertical="center" indent="1"/>
    </xf>
    <xf numFmtId="0" fontId="33" fillId="0" borderId="0" xfId="3" applyFont="1" applyAlignment="1">
      <alignment horizontal="center" vertical="center"/>
    </xf>
    <xf numFmtId="0" fontId="34" fillId="0" borderId="0" xfId="3" applyFont="1" applyBorder="1" applyAlignment="1">
      <alignment vertical="center"/>
    </xf>
    <xf numFmtId="0" fontId="33" fillId="0" borderId="0" xfId="3" applyFont="1" applyBorder="1" applyAlignment="1">
      <alignment horizontal="center" vertical="center"/>
    </xf>
    <xf numFmtId="0" fontId="35" fillId="0" borderId="0" xfId="3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36" fillId="0" borderId="7" xfId="3" applyFont="1" applyBorder="1" applyAlignment="1">
      <alignment horizontal="center" vertical="center"/>
    </xf>
    <xf numFmtId="0" fontId="37" fillId="0" borderId="0" xfId="3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6" fillId="0" borderId="0" xfId="3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40" fillId="0" borderId="0" xfId="3" applyFont="1" applyAlignment="1"/>
    <xf numFmtId="0" fontId="28" fillId="0" borderId="0" xfId="3" applyFont="1" applyAlignment="1"/>
    <xf numFmtId="0" fontId="27" fillId="0" borderId="0" xfId="3" applyFont="1" applyBorder="1" applyAlignment="1">
      <alignment vertical="center"/>
    </xf>
    <xf numFmtId="0" fontId="41" fillId="0" borderId="0" xfId="3" applyFont="1" applyBorder="1" applyAlignment="1">
      <alignment vertical="center"/>
    </xf>
    <xf numFmtId="0" fontId="42" fillId="0" borderId="0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15" fillId="0" borderId="0" xfId="1" applyFont="1" applyAlignment="1" applyProtection="1">
      <alignment horizontal="right"/>
      <protection locked="0"/>
    </xf>
    <xf numFmtId="0" fontId="14" fillId="0" borderId="0" xfId="1" applyFont="1" applyProtection="1">
      <protection locked="0"/>
    </xf>
    <xf numFmtId="0" fontId="15" fillId="0" borderId="0" xfId="1" applyFont="1" applyAlignment="1" applyProtection="1">
      <alignment horizontal="left"/>
      <protection locked="0"/>
    </xf>
    <xf numFmtId="0" fontId="1" fillId="0" borderId="0" xfId="1" applyProtection="1"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5" fillId="2" borderId="5" xfId="1" applyFont="1" applyFill="1" applyBorder="1" applyAlignment="1" applyProtection="1">
      <alignment horizontal="center" vertical="center"/>
      <protection locked="0"/>
    </xf>
    <xf numFmtId="0" fontId="15" fillId="2" borderId="16" xfId="1" applyFont="1" applyFill="1" applyBorder="1" applyAlignment="1" applyProtection="1">
      <alignment horizontal="center" vertical="center"/>
      <protection locked="0"/>
    </xf>
    <xf numFmtId="0" fontId="15" fillId="2" borderId="18" xfId="1" applyFont="1" applyFill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right"/>
      <protection locked="0"/>
    </xf>
    <xf numFmtId="0" fontId="10" fillId="0" borderId="9" xfId="1" applyFont="1" applyBorder="1" applyAlignment="1" applyProtection="1">
      <alignment horizontal="left"/>
      <protection locked="0"/>
    </xf>
    <xf numFmtId="0" fontId="11" fillId="0" borderId="4" xfId="1" applyFont="1" applyBorder="1" applyProtection="1">
      <protection locked="0"/>
    </xf>
    <xf numFmtId="0" fontId="11" fillId="0" borderId="3" xfId="1" applyFont="1" applyBorder="1" applyAlignment="1" applyProtection="1">
      <alignment horizontal="center"/>
      <protection locked="0"/>
    </xf>
    <xf numFmtId="0" fontId="11" fillId="0" borderId="2" xfId="1" applyFont="1" applyBorder="1" applyAlignment="1" applyProtection="1">
      <alignment horizontal="left"/>
      <protection locked="0"/>
    </xf>
    <xf numFmtId="0" fontId="11" fillId="0" borderId="3" xfId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1" fillId="0" borderId="0" xfId="1" applyBorder="1" applyProtection="1"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7" fillId="0" borderId="0" xfId="2" applyFont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left"/>
      <protection locked="0"/>
    </xf>
    <xf numFmtId="0" fontId="15" fillId="2" borderId="1" xfId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Alignment="1" applyProtection="1">
      <protection locked="0"/>
    </xf>
    <xf numFmtId="0" fontId="21" fillId="0" borderId="0" xfId="1" applyFont="1" applyFill="1" applyAlignment="1" applyProtection="1">
      <alignment horizontal="left"/>
      <protection locked="0"/>
    </xf>
    <xf numFmtId="0" fontId="2" fillId="0" borderId="5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0" xfId="1" applyFill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1" fillId="0" borderId="0" xfId="1" applyFill="1" applyBorder="1" applyProtection="1"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18" fillId="0" borderId="0" xfId="1" applyFont="1" applyProtection="1">
      <protection locked="0"/>
    </xf>
    <xf numFmtId="0" fontId="18" fillId="0" borderId="0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1" fillId="0" borderId="0" xfId="1" applyProtection="1"/>
    <xf numFmtId="0" fontId="25" fillId="0" borderId="0" xfId="1" applyFont="1" applyBorder="1" applyAlignment="1" applyProtection="1"/>
    <xf numFmtId="0" fontId="25" fillId="0" borderId="31" xfId="1" applyFont="1" applyBorder="1" applyAlignment="1" applyProtection="1"/>
    <xf numFmtId="0" fontId="43" fillId="0" borderId="0" xfId="1" applyFont="1" applyProtection="1"/>
    <xf numFmtId="0" fontId="7" fillId="0" borderId="0" xfId="2" applyFont="1" applyBorder="1" applyAlignment="1" applyProtection="1">
      <alignment horizontal="center" vertical="center" wrapText="1"/>
    </xf>
    <xf numFmtId="0" fontId="7" fillId="0" borderId="0" xfId="2" applyFont="1" applyBorder="1" applyAlignment="1" applyProtection="1">
      <alignment vertical="center" wrapText="1"/>
    </xf>
    <xf numFmtId="0" fontId="1" fillId="0" borderId="0" xfId="1" applyBorder="1" applyProtection="1"/>
    <xf numFmtId="0" fontId="2" fillId="0" borderId="0" xfId="1" applyFont="1" applyProtection="1"/>
    <xf numFmtId="0" fontId="1" fillId="0" borderId="0" xfId="1" applyFill="1" applyBorder="1" applyProtection="1"/>
    <xf numFmtId="0" fontId="2" fillId="0" borderId="19" xfId="1" applyFont="1" applyBorder="1" applyAlignment="1" applyProtection="1">
      <alignment horizontal="center"/>
    </xf>
    <xf numFmtId="0" fontId="2" fillId="0" borderId="19" xfId="1" applyFont="1" applyBorder="1" applyProtection="1"/>
    <xf numFmtId="0" fontId="2" fillId="0" borderId="0" xfId="1" applyFont="1" applyBorder="1" applyProtection="1"/>
    <xf numFmtId="0" fontId="23" fillId="0" borderId="0" xfId="1" applyFont="1" applyProtection="1"/>
    <xf numFmtId="0" fontId="8" fillId="0" borderId="0" xfId="1" applyFont="1" applyProtection="1"/>
    <xf numFmtId="0" fontId="1" fillId="0" borderId="19" xfId="1" applyBorder="1" applyAlignment="1" applyProtection="1">
      <alignment horizontal="center"/>
    </xf>
    <xf numFmtId="0" fontId="1" fillId="0" borderId="19" xfId="1" applyBorder="1" applyProtection="1"/>
    <xf numFmtId="0" fontId="19" fillId="0" borderId="0" xfId="1" applyFont="1" applyBorder="1" applyProtection="1"/>
    <xf numFmtId="0" fontId="1" fillId="0" borderId="0" xfId="1" applyAlignment="1" applyProtection="1">
      <alignment horizontal="center"/>
    </xf>
    <xf numFmtId="0" fontId="8" fillId="0" borderId="0" xfId="1" applyFont="1" applyBorder="1" applyProtection="1"/>
    <xf numFmtId="0" fontId="1" fillId="0" borderId="0" xfId="1" applyFill="1" applyBorder="1" applyAlignment="1" applyProtection="1">
      <alignment horizontal="center"/>
    </xf>
    <xf numFmtId="0" fontId="23" fillId="0" borderId="0" xfId="1" applyFont="1" applyBorder="1" applyProtection="1"/>
    <xf numFmtId="0" fontId="1" fillId="0" borderId="0" xfId="1" applyBorder="1" applyAlignment="1" applyProtection="1">
      <alignment horizontal="center"/>
    </xf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22" fillId="0" borderId="0" xfId="1" applyFont="1" applyProtection="1"/>
    <xf numFmtId="0" fontId="10" fillId="0" borderId="10" xfId="1" applyFont="1" applyBorder="1" applyAlignment="1" applyProtection="1">
      <alignment horizontal="center"/>
    </xf>
    <xf numFmtId="0" fontId="11" fillId="0" borderId="3" xfId="1" applyFont="1" applyBorder="1" applyAlignment="1" applyProtection="1">
      <alignment horizontal="center"/>
    </xf>
    <xf numFmtId="0" fontId="20" fillId="7" borderId="1" xfId="1" applyFont="1" applyFill="1" applyBorder="1" applyAlignment="1" applyProtection="1">
      <alignment vertical="center"/>
      <protection locked="0"/>
    </xf>
    <xf numFmtId="0" fontId="18" fillId="8" borderId="20" xfId="1" applyFont="1" applyFill="1" applyBorder="1" applyProtection="1">
      <protection locked="0"/>
    </xf>
    <xf numFmtId="0" fontId="20" fillId="9" borderId="1" xfId="1" applyFont="1" applyFill="1" applyBorder="1" applyAlignment="1" applyProtection="1">
      <alignment vertical="center"/>
      <protection locked="0"/>
    </xf>
    <xf numFmtId="0" fontId="18" fillId="10" borderId="20" xfId="1" applyFont="1" applyFill="1" applyBorder="1" applyProtection="1">
      <protection locked="0"/>
    </xf>
    <xf numFmtId="0" fontId="20" fillId="11" borderId="1" xfId="1" applyFont="1" applyFill="1" applyBorder="1" applyAlignment="1" applyProtection="1">
      <alignment vertical="center"/>
      <protection locked="0"/>
    </xf>
    <xf numFmtId="0" fontId="18" fillId="12" borderId="20" xfId="1" applyFont="1" applyFill="1" applyBorder="1" applyProtection="1">
      <protection locked="0"/>
    </xf>
    <xf numFmtId="0" fontId="20" fillId="13" borderId="1" xfId="1" applyFont="1" applyFill="1" applyBorder="1" applyAlignment="1" applyProtection="1">
      <alignment vertical="center"/>
      <protection locked="0"/>
    </xf>
    <xf numFmtId="0" fontId="18" fillId="14" borderId="20" xfId="1" applyFont="1" applyFill="1" applyBorder="1" applyProtection="1">
      <protection locked="0"/>
    </xf>
    <xf numFmtId="0" fontId="20" fillId="15" borderId="4" xfId="1" applyFont="1" applyFill="1" applyBorder="1" applyProtection="1">
      <protection locked="0"/>
    </xf>
    <xf numFmtId="0" fontId="18" fillId="15" borderId="20" xfId="1" applyFont="1" applyFill="1" applyBorder="1" applyProtection="1">
      <protection locked="0"/>
    </xf>
    <xf numFmtId="0" fontId="20" fillId="16" borderId="1" xfId="1" applyFont="1" applyFill="1" applyBorder="1" applyAlignment="1" applyProtection="1">
      <alignment vertical="center"/>
      <protection locked="0"/>
    </xf>
    <xf numFmtId="0" fontId="20" fillId="17" borderId="1" xfId="1" applyFont="1" applyFill="1" applyBorder="1" applyAlignment="1" applyProtection="1">
      <alignment vertical="center"/>
      <protection locked="0"/>
    </xf>
    <xf numFmtId="0" fontId="18" fillId="18" borderId="20" xfId="1" applyFont="1" applyFill="1" applyBorder="1" applyProtection="1">
      <protection locked="0"/>
    </xf>
    <xf numFmtId="0" fontId="20" fillId="19" borderId="1" xfId="1" applyFont="1" applyFill="1" applyBorder="1" applyAlignment="1" applyProtection="1">
      <alignment vertical="center"/>
      <protection locked="0"/>
    </xf>
    <xf numFmtId="0" fontId="18" fillId="20" borderId="20" xfId="1" applyFont="1" applyFill="1" applyBorder="1" applyProtection="1">
      <protection locked="0"/>
    </xf>
    <xf numFmtId="0" fontId="20" fillId="21" borderId="4" xfId="1" applyFont="1" applyFill="1" applyBorder="1" applyProtection="1">
      <protection locked="0"/>
    </xf>
    <xf numFmtId="0" fontId="18" fillId="21" borderId="20" xfId="1" applyFont="1" applyFill="1" applyBorder="1" applyProtection="1">
      <protection locked="0"/>
    </xf>
    <xf numFmtId="0" fontId="20" fillId="22" borderId="1" xfId="1" applyFont="1" applyFill="1" applyBorder="1" applyAlignment="1" applyProtection="1">
      <alignment vertical="center"/>
      <protection locked="0"/>
    </xf>
    <xf numFmtId="0" fontId="20" fillId="7" borderId="33" xfId="1" applyFont="1" applyFill="1" applyBorder="1" applyAlignment="1" applyProtection="1">
      <alignment vertical="center"/>
      <protection locked="0"/>
    </xf>
    <xf numFmtId="0" fontId="18" fillId="8" borderId="33" xfId="1" applyFont="1" applyFill="1" applyBorder="1" applyProtection="1">
      <protection locked="0"/>
    </xf>
    <xf numFmtId="0" fontId="20" fillId="7" borderId="42" xfId="1" applyFont="1" applyFill="1" applyBorder="1" applyAlignment="1" applyProtection="1">
      <alignment vertical="center"/>
      <protection locked="0"/>
    </xf>
    <xf numFmtId="0" fontId="18" fillId="8" borderId="43" xfId="1" applyFont="1" applyFill="1" applyBorder="1" applyProtection="1">
      <protection locked="0"/>
    </xf>
    <xf numFmtId="0" fontId="20" fillId="9" borderId="33" xfId="1" applyFont="1" applyFill="1" applyBorder="1" applyAlignment="1" applyProtection="1">
      <alignment vertical="center"/>
      <protection locked="0"/>
    </xf>
    <xf numFmtId="0" fontId="18" fillId="10" borderId="33" xfId="1" applyFont="1" applyFill="1" applyBorder="1" applyProtection="1">
      <protection locked="0"/>
    </xf>
    <xf numFmtId="0" fontId="20" fillId="9" borderId="42" xfId="1" applyFont="1" applyFill="1" applyBorder="1" applyAlignment="1" applyProtection="1">
      <alignment vertical="center"/>
      <protection locked="0"/>
    </xf>
    <xf numFmtId="0" fontId="18" fillId="10" borderId="43" xfId="1" applyFont="1" applyFill="1" applyBorder="1" applyProtection="1">
      <protection locked="0"/>
    </xf>
    <xf numFmtId="0" fontId="20" fillId="13" borderId="33" xfId="1" applyFont="1" applyFill="1" applyBorder="1" applyAlignment="1" applyProtection="1">
      <alignment vertical="center"/>
      <protection locked="0"/>
    </xf>
    <xf numFmtId="0" fontId="18" fillId="14" borderId="33" xfId="1" applyFont="1" applyFill="1" applyBorder="1" applyProtection="1">
      <protection locked="0"/>
    </xf>
    <xf numFmtId="0" fontId="20" fillId="14" borderId="44" xfId="1" applyFont="1" applyFill="1" applyBorder="1" applyProtection="1">
      <protection locked="0"/>
    </xf>
    <xf numFmtId="0" fontId="18" fillId="14" borderId="43" xfId="1" applyFont="1" applyFill="1" applyBorder="1" applyProtection="1">
      <protection locked="0"/>
    </xf>
    <xf numFmtId="0" fontId="20" fillId="12" borderId="34" xfId="1" applyFont="1" applyFill="1" applyBorder="1" applyProtection="1">
      <protection locked="0"/>
    </xf>
    <xf numFmtId="0" fontId="18" fillId="12" borderId="33" xfId="1" applyFont="1" applyFill="1" applyBorder="1" applyProtection="1">
      <protection locked="0"/>
    </xf>
    <xf numFmtId="0" fontId="20" fillId="12" borderId="44" xfId="1" applyFont="1" applyFill="1" applyBorder="1" applyProtection="1">
      <protection locked="0"/>
    </xf>
    <xf numFmtId="0" fontId="18" fillId="12" borderId="43" xfId="1" applyFont="1" applyFill="1" applyBorder="1" applyProtection="1">
      <protection locked="0"/>
    </xf>
    <xf numFmtId="0" fontId="20" fillId="15" borderId="34" xfId="1" applyFont="1" applyFill="1" applyBorder="1" applyProtection="1">
      <protection locked="0"/>
    </xf>
    <xf numFmtId="0" fontId="18" fillId="15" borderId="33" xfId="1" applyFont="1" applyFill="1" applyBorder="1" applyProtection="1">
      <protection locked="0"/>
    </xf>
    <xf numFmtId="0" fontId="20" fillId="15" borderId="44" xfId="1" applyFont="1" applyFill="1" applyBorder="1" applyProtection="1">
      <protection locked="0"/>
    </xf>
    <xf numFmtId="0" fontId="18" fillId="15" borderId="43" xfId="1" applyFont="1" applyFill="1" applyBorder="1" applyProtection="1">
      <protection locked="0"/>
    </xf>
    <xf numFmtId="0" fontId="20" fillId="19" borderId="33" xfId="1" applyFont="1" applyFill="1" applyBorder="1" applyAlignment="1" applyProtection="1">
      <alignment vertical="center"/>
      <protection locked="0"/>
    </xf>
    <xf numFmtId="0" fontId="18" fillId="20" borderId="33" xfId="1" applyFont="1" applyFill="1" applyBorder="1" applyProtection="1">
      <protection locked="0"/>
    </xf>
    <xf numFmtId="0" fontId="20" fillId="20" borderId="44" xfId="1" applyFont="1" applyFill="1" applyBorder="1" applyProtection="1">
      <protection locked="0"/>
    </xf>
    <xf numFmtId="0" fontId="18" fillId="20" borderId="43" xfId="1" applyFont="1" applyFill="1" applyBorder="1" applyProtection="1">
      <protection locked="0"/>
    </xf>
    <xf numFmtId="0" fontId="20" fillId="18" borderId="34" xfId="1" applyFont="1" applyFill="1" applyBorder="1" applyProtection="1">
      <protection locked="0"/>
    </xf>
    <xf numFmtId="0" fontId="18" fillId="18" borderId="33" xfId="1" applyFont="1" applyFill="1" applyBorder="1" applyProtection="1">
      <protection locked="0"/>
    </xf>
    <xf numFmtId="0" fontId="20" fillId="18" borderId="44" xfId="1" applyFont="1" applyFill="1" applyBorder="1" applyProtection="1">
      <protection locked="0"/>
    </xf>
    <xf numFmtId="0" fontId="18" fillId="18" borderId="43" xfId="1" applyFont="1" applyFill="1" applyBorder="1" applyProtection="1">
      <protection locked="0"/>
    </xf>
    <xf numFmtId="0" fontId="20" fillId="21" borderId="34" xfId="1" applyFont="1" applyFill="1" applyBorder="1" applyProtection="1">
      <protection locked="0"/>
    </xf>
    <xf numFmtId="0" fontId="18" fillId="21" borderId="33" xfId="1" applyFont="1" applyFill="1" applyBorder="1" applyProtection="1">
      <protection locked="0"/>
    </xf>
    <xf numFmtId="0" fontId="20" fillId="21" borderId="44" xfId="1" applyFont="1" applyFill="1" applyBorder="1" applyProtection="1">
      <protection locked="0"/>
    </xf>
    <xf numFmtId="0" fontId="18" fillId="21" borderId="43" xfId="1" applyFont="1" applyFill="1" applyBorder="1" applyProtection="1">
      <protection locked="0"/>
    </xf>
    <xf numFmtId="0" fontId="18" fillId="8" borderId="33" xfId="1" applyFont="1" applyFill="1" applyBorder="1" applyProtection="1"/>
    <xf numFmtId="0" fontId="18" fillId="8" borderId="20" xfId="1" applyFont="1" applyFill="1" applyBorder="1" applyProtection="1"/>
    <xf numFmtId="0" fontId="18" fillId="8" borderId="43" xfId="1" applyFont="1" applyFill="1" applyBorder="1" applyProtection="1"/>
    <xf numFmtId="0" fontId="18" fillId="10" borderId="33" xfId="1" applyFont="1" applyFill="1" applyBorder="1" applyProtection="1"/>
    <xf numFmtId="0" fontId="18" fillId="10" borderId="20" xfId="1" applyFont="1" applyFill="1" applyBorder="1" applyProtection="1"/>
    <xf numFmtId="0" fontId="18" fillId="10" borderId="43" xfId="1" applyFont="1" applyFill="1" applyBorder="1" applyProtection="1"/>
    <xf numFmtId="0" fontId="18" fillId="14" borderId="33" xfId="1" applyFont="1" applyFill="1" applyBorder="1" applyProtection="1"/>
    <xf numFmtId="0" fontId="18" fillId="14" borderId="20" xfId="1" applyFont="1" applyFill="1" applyBorder="1" applyProtection="1"/>
    <xf numFmtId="0" fontId="18" fillId="14" borderId="43" xfId="1" applyFont="1" applyFill="1" applyBorder="1" applyProtection="1"/>
    <xf numFmtId="0" fontId="18" fillId="12" borderId="33" xfId="1" applyFont="1" applyFill="1" applyBorder="1" applyProtection="1"/>
    <xf numFmtId="0" fontId="18" fillId="12" borderId="20" xfId="1" applyFont="1" applyFill="1" applyBorder="1" applyProtection="1"/>
    <xf numFmtId="0" fontId="18" fillId="12" borderId="43" xfId="1" applyFont="1" applyFill="1" applyBorder="1" applyProtection="1"/>
    <xf numFmtId="0" fontId="18" fillId="15" borderId="33" xfId="1" applyFont="1" applyFill="1" applyBorder="1" applyProtection="1"/>
    <xf numFmtId="0" fontId="18" fillId="15" borderId="20" xfId="1" applyFont="1" applyFill="1" applyBorder="1" applyProtection="1"/>
    <xf numFmtId="0" fontId="18" fillId="15" borderId="43" xfId="1" applyFont="1" applyFill="1" applyBorder="1" applyProtection="1"/>
    <xf numFmtId="0" fontId="18" fillId="20" borderId="33" xfId="1" applyFont="1" applyFill="1" applyBorder="1" applyProtection="1"/>
    <xf numFmtId="0" fontId="18" fillId="20" borderId="20" xfId="1" applyFont="1" applyFill="1" applyBorder="1" applyProtection="1"/>
    <xf numFmtId="0" fontId="18" fillId="20" borderId="43" xfId="1" applyFont="1" applyFill="1" applyBorder="1" applyProtection="1"/>
    <xf numFmtId="0" fontId="18" fillId="18" borderId="33" xfId="1" applyFont="1" applyFill="1" applyBorder="1" applyProtection="1"/>
    <xf numFmtId="0" fontId="18" fillId="18" borderId="20" xfId="1" applyFont="1" applyFill="1" applyBorder="1" applyProtection="1"/>
    <xf numFmtId="0" fontId="18" fillId="18" borderId="43" xfId="1" applyFont="1" applyFill="1" applyBorder="1" applyProtection="1"/>
    <xf numFmtId="0" fontId="18" fillId="21" borderId="33" xfId="1" applyFont="1" applyFill="1" applyBorder="1" applyProtection="1"/>
    <xf numFmtId="0" fontId="18" fillId="21" borderId="20" xfId="1" applyFont="1" applyFill="1" applyBorder="1" applyProtection="1"/>
    <xf numFmtId="0" fontId="18" fillId="21" borderId="43" xfId="1" applyFont="1" applyFill="1" applyBorder="1" applyProtection="1"/>
    <xf numFmtId="0" fontId="26" fillId="0" borderId="7" xfId="3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/>
    </xf>
    <xf numFmtId="0" fontId="40" fillId="0" borderId="0" xfId="3" applyFont="1" applyBorder="1" applyAlignment="1"/>
    <xf numFmtId="0" fontId="39" fillId="0" borderId="0" xfId="3" applyFont="1" applyBorder="1" applyAlignment="1">
      <alignment horizontal="center" vertical="center"/>
    </xf>
    <xf numFmtId="0" fontId="38" fillId="0" borderId="0" xfId="3" applyFont="1" applyBorder="1" applyAlignment="1">
      <alignment horizontal="center" vertical="center"/>
    </xf>
    <xf numFmtId="0" fontId="27" fillId="0" borderId="0" xfId="3" applyFont="1" applyBorder="1" applyAlignment="1">
      <alignment horizontal="center" vertical="center"/>
    </xf>
    <xf numFmtId="0" fontId="28" fillId="6" borderId="0" xfId="3" applyFont="1" applyFill="1" applyBorder="1" applyAlignment="1">
      <alignment horizontal="center" vertical="center"/>
    </xf>
    <xf numFmtId="0" fontId="28" fillId="0" borderId="0" xfId="3" applyFont="1" applyBorder="1" applyAlignment="1"/>
    <xf numFmtId="0" fontId="28" fillId="23" borderId="0" xfId="3" applyFont="1" applyFill="1" applyBorder="1" applyAlignment="1">
      <alignment horizontal="center" vertical="center"/>
    </xf>
    <xf numFmtId="0" fontId="26" fillId="23" borderId="0" xfId="3" applyFont="1" applyFill="1" applyBorder="1" applyAlignment="1">
      <alignment horizontal="center" vertical="center"/>
    </xf>
    <xf numFmtId="0" fontId="30" fillId="0" borderId="0" xfId="3" applyFont="1" applyBorder="1" applyAlignment="1">
      <alignment vertical="center" wrapText="1"/>
    </xf>
    <xf numFmtId="164" fontId="26" fillId="0" borderId="0" xfId="3" applyNumberFormat="1" applyFont="1" applyBorder="1" applyAlignment="1">
      <alignment vertical="center"/>
    </xf>
    <xf numFmtId="0" fontId="28" fillId="6" borderId="0" xfId="3" applyFont="1" applyFill="1" applyBorder="1" applyAlignment="1">
      <alignment vertical="center"/>
    </xf>
    <xf numFmtId="0" fontId="44" fillId="0" borderId="0" xfId="5" applyAlignment="1">
      <alignment vertical="center"/>
    </xf>
    <xf numFmtId="0" fontId="45" fillId="0" borderId="0" xfId="6"/>
    <xf numFmtId="0" fontId="44" fillId="0" borderId="0" xfId="5" applyFont="1" applyAlignment="1">
      <alignment vertical="center"/>
    </xf>
    <xf numFmtId="0" fontId="6" fillId="0" borderId="0" xfId="6" applyFont="1"/>
    <xf numFmtId="0" fontId="45" fillId="0" borderId="0" xfId="6" applyAlignment="1">
      <alignment vertical="center" wrapText="1"/>
    </xf>
    <xf numFmtId="0" fontId="44" fillId="0" borderId="0" xfId="5" applyFont="1" applyAlignment="1">
      <alignment vertical="center" wrapText="1"/>
    </xf>
    <xf numFmtId="0" fontId="45" fillId="0" borderId="0" xfId="6" applyAlignment="1">
      <alignment wrapText="1"/>
    </xf>
    <xf numFmtId="0" fontId="45" fillId="0" borderId="0" xfId="6" applyAlignment="1">
      <alignment vertical="center"/>
    </xf>
    <xf numFmtId="0" fontId="46" fillId="0" borderId="0" xfId="6" applyFont="1" applyAlignment="1">
      <alignment vertical="center" wrapText="1"/>
    </xf>
    <xf numFmtId="0" fontId="48" fillId="0" borderId="0" xfId="5" applyFont="1" applyBorder="1" applyAlignment="1">
      <alignment horizontal="center" vertical="center"/>
    </xf>
    <xf numFmtId="0" fontId="45" fillId="0" borderId="0" xfId="6" applyBorder="1"/>
    <xf numFmtId="0" fontId="2" fillId="0" borderId="0" xfId="5" applyFont="1" applyBorder="1" applyAlignment="1">
      <alignment horizontal="center" vertical="center"/>
    </xf>
    <xf numFmtId="0" fontId="44" fillId="0" borderId="0" xfId="5" applyBorder="1" applyAlignment="1">
      <alignment horizontal="center" vertical="center"/>
    </xf>
    <xf numFmtId="0" fontId="44" fillId="0" borderId="0" xfId="5" applyAlignment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  <protection locked="0"/>
    </xf>
    <xf numFmtId="0" fontId="1" fillId="0" borderId="32" xfId="1" applyFont="1" applyBorder="1" applyAlignment="1" applyProtection="1">
      <alignment horizontal="center"/>
    </xf>
    <xf numFmtId="0" fontId="1" fillId="0" borderId="37" xfId="1" applyBorder="1" applyAlignment="1" applyProtection="1">
      <alignment horizontal="center"/>
    </xf>
    <xf numFmtId="0" fontId="1" fillId="0" borderId="39" xfId="1" applyFont="1" applyBorder="1" applyAlignment="1" applyProtection="1">
      <alignment horizontal="center"/>
    </xf>
    <xf numFmtId="0" fontId="1" fillId="0" borderId="41" xfId="1" applyBorder="1" applyAlignment="1" applyProtection="1">
      <alignment horizontal="center"/>
    </xf>
    <xf numFmtId="0" fontId="1" fillId="0" borderId="32" xfId="1" applyBorder="1" applyAlignment="1" applyProtection="1">
      <alignment horizontal="center"/>
    </xf>
    <xf numFmtId="0" fontId="1" fillId="0" borderId="37" xfId="1" applyFont="1" applyBorder="1" applyAlignment="1" applyProtection="1">
      <alignment horizontal="center"/>
    </xf>
    <xf numFmtId="0" fontId="1" fillId="0" borderId="41" xfId="1" applyFont="1" applyBorder="1" applyAlignment="1" applyProtection="1">
      <alignment horizontal="center"/>
    </xf>
    <xf numFmtId="0" fontId="18" fillId="26" borderId="33" xfId="1" applyFont="1" applyFill="1" applyBorder="1" applyProtection="1"/>
    <xf numFmtId="0" fontId="18" fillId="26" borderId="20" xfId="1" applyFont="1" applyFill="1" applyBorder="1" applyProtection="1"/>
    <xf numFmtId="0" fontId="18" fillId="26" borderId="43" xfId="1" applyFont="1" applyFill="1" applyBorder="1" applyProtection="1"/>
    <xf numFmtId="0" fontId="18" fillId="28" borderId="33" xfId="1" applyFont="1" applyFill="1" applyBorder="1" applyProtection="1"/>
    <xf numFmtId="0" fontId="18" fillId="28" borderId="20" xfId="1" applyFont="1" applyFill="1" applyBorder="1" applyProtection="1"/>
    <xf numFmtId="0" fontId="18" fillId="28" borderId="43" xfId="1" applyFont="1" applyFill="1" applyBorder="1" applyProtection="1"/>
    <xf numFmtId="0" fontId="1" fillId="0" borderId="18" xfId="1" applyFont="1" applyBorder="1" applyAlignment="1" applyProtection="1">
      <alignment horizontal="center"/>
    </xf>
    <xf numFmtId="0" fontId="1" fillId="0" borderId="18" xfId="1" applyFont="1" applyBorder="1" applyProtection="1"/>
    <xf numFmtId="0" fontId="1" fillId="0" borderId="11" xfId="1" applyFont="1" applyBorder="1" applyAlignment="1" applyProtection="1">
      <alignment horizontal="center"/>
    </xf>
    <xf numFmtId="0" fontId="2" fillId="0" borderId="15" xfId="1" applyFont="1" applyBorder="1" applyProtection="1"/>
    <xf numFmtId="0" fontId="1" fillId="4" borderId="7" xfId="1" applyFill="1" applyBorder="1" applyAlignment="1" applyProtection="1">
      <alignment vertical="center"/>
    </xf>
    <xf numFmtId="0" fontId="1" fillId="4" borderId="0" xfId="1" applyFill="1" applyProtection="1"/>
    <xf numFmtId="0" fontId="2" fillId="0" borderId="6" xfId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/>
    </xf>
    <xf numFmtId="0" fontId="17" fillId="0" borderId="6" xfId="2" applyFont="1" applyFill="1" applyBorder="1" applyAlignment="1" applyProtection="1">
      <alignment vertical="center" wrapText="1"/>
    </xf>
    <xf numFmtId="0" fontId="1" fillId="4" borderId="0" xfId="1" applyFill="1" applyBorder="1" applyProtection="1"/>
    <xf numFmtId="0" fontId="1" fillId="5" borderId="0" xfId="1" applyFont="1" applyFill="1" applyBorder="1" applyProtection="1"/>
    <xf numFmtId="0" fontId="16" fillId="4" borderId="0" xfId="1" applyFont="1" applyFill="1" applyBorder="1" applyAlignment="1" applyProtection="1">
      <alignment vertical="center"/>
    </xf>
    <xf numFmtId="0" fontId="1" fillId="4" borderId="0" xfId="1" applyFill="1" applyAlignment="1" applyProtection="1">
      <alignment readingOrder="1"/>
    </xf>
    <xf numFmtId="0" fontId="1" fillId="4" borderId="0" xfId="1" applyFill="1" applyBorder="1" applyAlignment="1" applyProtection="1">
      <alignment vertical="center"/>
    </xf>
    <xf numFmtId="0" fontId="2" fillId="0" borderId="15" xfId="1" applyFont="1" applyFill="1" applyBorder="1" applyAlignment="1" applyProtection="1">
      <alignment vertical="center"/>
    </xf>
    <xf numFmtId="0" fontId="2" fillId="5" borderId="15" xfId="1" applyFont="1" applyFill="1" applyBorder="1" applyAlignment="1" applyProtection="1">
      <alignment vertical="center"/>
    </xf>
    <xf numFmtId="0" fontId="1" fillId="5" borderId="11" xfId="1" applyFill="1" applyBorder="1" applyProtection="1"/>
    <xf numFmtId="0" fontId="1" fillId="5" borderId="10" xfId="1" applyFill="1" applyBorder="1" applyProtection="1"/>
    <xf numFmtId="0" fontId="1" fillId="5" borderId="9" xfId="1" applyFill="1" applyBorder="1" applyProtection="1"/>
    <xf numFmtId="0" fontId="1" fillId="5" borderId="4" xfId="1" applyFill="1" applyBorder="1" applyProtection="1"/>
    <xf numFmtId="0" fontId="1" fillId="5" borderId="3" xfId="1" applyFont="1" applyFill="1" applyBorder="1" applyProtection="1"/>
    <xf numFmtId="0" fontId="6" fillId="5" borderId="3" xfId="1" applyFont="1" applyFill="1" applyBorder="1" applyProtection="1"/>
    <xf numFmtId="0" fontId="1" fillId="5" borderId="2" xfId="1" applyFill="1" applyBorder="1" applyProtection="1"/>
    <xf numFmtId="0" fontId="49" fillId="26" borderId="34" xfId="1" applyFont="1" applyFill="1" applyBorder="1" applyProtection="1">
      <protection locked="0"/>
    </xf>
    <xf numFmtId="0" fontId="18" fillId="26" borderId="33" xfId="1" applyFont="1" applyFill="1" applyBorder="1" applyProtection="1">
      <protection locked="0"/>
    </xf>
    <xf numFmtId="0" fontId="49" fillId="27" borderId="1" xfId="1" applyFont="1" applyFill="1" applyBorder="1" applyAlignment="1" applyProtection="1">
      <alignment vertical="center"/>
      <protection locked="0"/>
    </xf>
    <xf numFmtId="0" fontId="18" fillId="26" borderId="20" xfId="1" applyFont="1" applyFill="1" applyBorder="1" applyProtection="1">
      <protection locked="0"/>
    </xf>
    <xf numFmtId="0" fontId="49" fillId="26" borderId="44" xfId="1" applyFont="1" applyFill="1" applyBorder="1" applyProtection="1">
      <protection locked="0"/>
    </xf>
    <xf numFmtId="0" fontId="18" fillId="26" borderId="43" xfId="1" applyFont="1" applyFill="1" applyBorder="1" applyProtection="1">
      <protection locked="0"/>
    </xf>
    <xf numFmtId="0" fontId="20" fillId="28" borderId="34" xfId="1" applyFont="1" applyFill="1" applyBorder="1" applyProtection="1">
      <protection locked="0"/>
    </xf>
    <xf numFmtId="0" fontId="18" fillId="28" borderId="33" xfId="1" applyFont="1" applyFill="1" applyBorder="1" applyProtection="1">
      <protection locked="0"/>
    </xf>
    <xf numFmtId="0" fontId="20" fillId="29" borderId="1" xfId="1" applyFont="1" applyFill="1" applyBorder="1" applyAlignment="1" applyProtection="1">
      <alignment vertical="center"/>
      <protection locked="0"/>
    </xf>
    <xf numFmtId="0" fontId="18" fillId="28" borderId="20" xfId="1" applyFont="1" applyFill="1" applyBorder="1" applyProtection="1">
      <protection locked="0"/>
    </xf>
    <xf numFmtId="0" fontId="20" fillId="28" borderId="4" xfId="1" applyFont="1" applyFill="1" applyBorder="1" applyProtection="1">
      <protection locked="0"/>
    </xf>
    <xf numFmtId="0" fontId="20" fillId="28" borderId="44" xfId="1" applyFont="1" applyFill="1" applyBorder="1" applyProtection="1">
      <protection locked="0"/>
    </xf>
    <xf numFmtId="0" fontId="18" fillId="28" borderId="43" xfId="1" applyFont="1" applyFill="1" applyBorder="1" applyProtection="1">
      <protection locked="0"/>
    </xf>
    <xf numFmtId="0" fontId="2" fillId="0" borderId="0" xfId="1" applyFont="1" applyBorder="1" applyAlignment="1" applyProtection="1">
      <alignment horizontal="center"/>
    </xf>
    <xf numFmtId="0" fontId="18" fillId="8" borderId="34" xfId="1" applyFont="1" applyFill="1" applyBorder="1" applyAlignment="1" applyProtection="1">
      <alignment horizontal="center"/>
      <protection locked="0"/>
    </xf>
    <xf numFmtId="0" fontId="18" fillId="8" borderId="4" xfId="1" applyFont="1" applyFill="1" applyBorder="1" applyAlignment="1" applyProtection="1">
      <alignment horizontal="center"/>
      <protection locked="0"/>
    </xf>
    <xf numFmtId="0" fontId="18" fillId="8" borderId="44" xfId="1" applyFont="1" applyFill="1" applyBorder="1" applyAlignment="1" applyProtection="1">
      <alignment horizontal="center"/>
      <protection locked="0"/>
    </xf>
    <xf numFmtId="0" fontId="18" fillId="10" borderId="34" xfId="1" applyFont="1" applyFill="1" applyBorder="1" applyAlignment="1" applyProtection="1">
      <alignment horizontal="center"/>
      <protection locked="0"/>
    </xf>
    <xf numFmtId="0" fontId="18" fillId="10" borderId="4" xfId="1" applyFont="1" applyFill="1" applyBorder="1" applyAlignment="1" applyProtection="1">
      <alignment horizontal="center"/>
      <protection locked="0"/>
    </xf>
    <xf numFmtId="0" fontId="18" fillId="10" borderId="44" xfId="1" applyFont="1" applyFill="1" applyBorder="1" applyAlignment="1" applyProtection="1">
      <alignment horizontal="center"/>
      <protection locked="0"/>
    </xf>
    <xf numFmtId="0" fontId="18" fillId="14" borderId="34" xfId="1" applyFont="1" applyFill="1" applyBorder="1" applyAlignment="1" applyProtection="1">
      <alignment horizontal="center"/>
      <protection locked="0"/>
    </xf>
    <xf numFmtId="0" fontId="18" fillId="14" borderId="4" xfId="1" applyFont="1" applyFill="1" applyBorder="1" applyAlignment="1" applyProtection="1">
      <alignment horizontal="center"/>
      <protection locked="0"/>
    </xf>
    <xf numFmtId="0" fontId="18" fillId="14" borderId="44" xfId="1" applyFont="1" applyFill="1" applyBorder="1" applyAlignment="1" applyProtection="1">
      <alignment horizontal="center"/>
      <protection locked="0"/>
    </xf>
    <xf numFmtId="0" fontId="18" fillId="12" borderId="34" xfId="1" applyFont="1" applyFill="1" applyBorder="1" applyAlignment="1" applyProtection="1">
      <alignment horizontal="center"/>
      <protection locked="0"/>
    </xf>
    <xf numFmtId="0" fontId="18" fillId="12" borderId="4" xfId="1" applyFont="1" applyFill="1" applyBorder="1" applyAlignment="1" applyProtection="1">
      <alignment horizontal="center"/>
      <protection locked="0"/>
    </xf>
    <xf numFmtId="0" fontId="18" fillId="12" borderId="44" xfId="1" applyFont="1" applyFill="1" applyBorder="1" applyAlignment="1" applyProtection="1">
      <alignment horizontal="center"/>
      <protection locked="0"/>
    </xf>
    <xf numFmtId="0" fontId="18" fillId="15" borderId="34" xfId="1" applyFont="1" applyFill="1" applyBorder="1" applyAlignment="1" applyProtection="1">
      <alignment horizontal="center"/>
      <protection locked="0"/>
    </xf>
    <xf numFmtId="0" fontId="18" fillId="15" borderId="4" xfId="1" applyFont="1" applyFill="1" applyBorder="1" applyAlignment="1" applyProtection="1">
      <alignment horizontal="center"/>
      <protection locked="0"/>
    </xf>
    <xf numFmtId="0" fontId="18" fillId="15" borderId="44" xfId="1" applyFont="1" applyFill="1" applyBorder="1" applyAlignment="1" applyProtection="1">
      <alignment horizontal="center"/>
      <protection locked="0"/>
    </xf>
    <xf numFmtId="0" fontId="18" fillId="20" borderId="34" xfId="1" applyFont="1" applyFill="1" applyBorder="1" applyAlignment="1" applyProtection="1">
      <alignment horizontal="center"/>
      <protection locked="0"/>
    </xf>
    <xf numFmtId="0" fontId="18" fillId="20" borderId="4" xfId="1" applyFont="1" applyFill="1" applyBorder="1" applyAlignment="1" applyProtection="1">
      <alignment horizontal="center"/>
      <protection locked="0"/>
    </xf>
    <xf numFmtId="0" fontId="18" fillId="20" borderId="44" xfId="1" applyFont="1" applyFill="1" applyBorder="1" applyAlignment="1" applyProtection="1">
      <alignment horizontal="center"/>
      <protection locked="0"/>
    </xf>
    <xf numFmtId="0" fontId="18" fillId="18" borderId="34" xfId="1" applyFont="1" applyFill="1" applyBorder="1" applyAlignment="1" applyProtection="1">
      <alignment horizontal="center"/>
      <protection locked="0"/>
    </xf>
    <xf numFmtId="0" fontId="18" fillId="18" borderId="4" xfId="1" applyFont="1" applyFill="1" applyBorder="1" applyAlignment="1" applyProtection="1">
      <alignment horizontal="center"/>
      <protection locked="0"/>
    </xf>
    <xf numFmtId="0" fontId="18" fillId="18" borderId="44" xfId="1" applyFont="1" applyFill="1" applyBorder="1" applyAlignment="1" applyProtection="1">
      <alignment horizontal="center"/>
      <protection locked="0"/>
    </xf>
    <xf numFmtId="0" fontId="18" fillId="21" borderId="34" xfId="1" applyFont="1" applyFill="1" applyBorder="1" applyAlignment="1" applyProtection="1">
      <alignment horizontal="center"/>
      <protection locked="0"/>
    </xf>
    <xf numFmtId="0" fontId="18" fillId="21" borderId="4" xfId="1" applyFont="1" applyFill="1" applyBorder="1" applyAlignment="1" applyProtection="1">
      <alignment horizontal="center"/>
      <protection locked="0"/>
    </xf>
    <xf numFmtId="0" fontId="18" fillId="21" borderId="44" xfId="1" applyFont="1" applyFill="1" applyBorder="1" applyAlignment="1" applyProtection="1">
      <alignment horizontal="center"/>
      <protection locked="0"/>
    </xf>
    <xf numFmtId="0" fontId="18" fillId="26" borderId="34" xfId="1" applyFont="1" applyFill="1" applyBorder="1" applyAlignment="1" applyProtection="1">
      <alignment horizontal="center"/>
      <protection locked="0"/>
    </xf>
    <xf numFmtId="0" fontId="18" fillId="26" borderId="4" xfId="1" applyFont="1" applyFill="1" applyBorder="1" applyAlignment="1" applyProtection="1">
      <alignment horizontal="center"/>
      <protection locked="0"/>
    </xf>
    <xf numFmtId="0" fontId="18" fillId="26" borderId="44" xfId="1" applyFont="1" applyFill="1" applyBorder="1" applyAlignment="1" applyProtection="1">
      <alignment horizontal="center"/>
      <protection locked="0"/>
    </xf>
    <xf numFmtId="0" fontId="18" fillId="28" borderId="34" xfId="1" applyFont="1" applyFill="1" applyBorder="1" applyAlignment="1" applyProtection="1">
      <alignment horizontal="center"/>
      <protection locked="0"/>
    </xf>
    <xf numFmtId="0" fontId="18" fillId="28" borderId="4" xfId="1" applyFont="1" applyFill="1" applyBorder="1" applyAlignment="1" applyProtection="1">
      <alignment horizontal="center"/>
      <protection locked="0"/>
    </xf>
    <xf numFmtId="0" fontId="18" fillId="28" borderId="44" xfId="1" applyFont="1" applyFill="1" applyBorder="1" applyAlignment="1" applyProtection="1">
      <alignment horizontal="center"/>
      <protection locked="0"/>
    </xf>
    <xf numFmtId="0" fontId="50" fillId="0" borderId="0" xfId="6" applyFont="1" applyBorder="1" applyAlignment="1">
      <alignment horizontal="center"/>
    </xf>
    <xf numFmtId="0" fontId="47" fillId="0" borderId="21" xfId="6" applyFont="1" applyBorder="1" applyAlignment="1">
      <alignment horizontal="center" vertical="center"/>
    </xf>
    <xf numFmtId="0" fontId="47" fillId="0" borderId="12" xfId="6" applyFont="1" applyBorder="1" applyAlignment="1">
      <alignment horizontal="center" vertical="center"/>
    </xf>
    <xf numFmtId="0" fontId="53" fillId="0" borderId="0" xfId="6" applyFont="1"/>
    <xf numFmtId="0" fontId="53" fillId="0" borderId="0" xfId="6" applyFont="1" applyAlignment="1">
      <alignment vertical="center" wrapText="1"/>
    </xf>
    <xf numFmtId="0" fontId="53" fillId="0" borderId="0" xfId="6" applyFont="1" applyAlignment="1">
      <alignment wrapText="1"/>
    </xf>
    <xf numFmtId="0" fontId="54" fillId="0" borderId="0" xfId="5" applyFont="1" applyAlignment="1">
      <alignment vertical="center"/>
    </xf>
    <xf numFmtId="0" fontId="57" fillId="25" borderId="14" xfId="5" applyFont="1" applyFill="1" applyBorder="1" applyAlignment="1">
      <alignment horizontal="center" vertical="center"/>
    </xf>
    <xf numFmtId="0" fontId="58" fillId="0" borderId="14" xfId="5" applyFont="1" applyBorder="1" applyAlignment="1">
      <alignment horizontal="center" vertical="center"/>
    </xf>
    <xf numFmtId="0" fontId="58" fillId="0" borderId="54" xfId="5" applyFont="1" applyBorder="1" applyAlignment="1">
      <alignment horizontal="center" vertical="center"/>
    </xf>
    <xf numFmtId="0" fontId="58" fillId="0" borderId="19" xfId="5" applyFont="1" applyBorder="1" applyAlignment="1">
      <alignment horizontal="center" vertical="center"/>
    </xf>
    <xf numFmtId="0" fontId="45" fillId="0" borderId="0" xfId="6" applyFont="1"/>
    <xf numFmtId="0" fontId="60" fillId="0" borderId="62" xfId="5" applyFont="1" applyBorder="1" applyAlignment="1">
      <alignment horizontal="center" vertical="center"/>
    </xf>
    <xf numFmtId="0" fontId="61" fillId="0" borderId="62" xfId="5" applyFont="1" applyBorder="1" applyAlignment="1">
      <alignment horizontal="center" vertical="center"/>
    </xf>
    <xf numFmtId="0" fontId="53" fillId="0" borderId="0" xfId="5" applyFont="1" applyAlignment="1">
      <alignment vertical="center"/>
    </xf>
    <xf numFmtId="20" fontId="61" fillId="0" borderId="13" xfId="5" applyNumberFormat="1" applyFont="1" applyFill="1" applyBorder="1" applyAlignment="1">
      <alignment horizontal="center" vertical="center"/>
    </xf>
    <xf numFmtId="20" fontId="61" fillId="0" borderId="21" xfId="5" applyNumberFormat="1" applyFont="1" applyFill="1" applyBorder="1" applyAlignment="1">
      <alignment horizontal="center" vertical="center"/>
    </xf>
    <xf numFmtId="0" fontId="60" fillId="0" borderId="0" xfId="5" applyFont="1" applyBorder="1" applyAlignment="1">
      <alignment horizontal="center" vertical="center"/>
    </xf>
    <xf numFmtId="0" fontId="57" fillId="25" borderId="19" xfId="5" applyFont="1" applyFill="1" applyBorder="1" applyAlignment="1">
      <alignment horizontal="center" vertical="center"/>
    </xf>
    <xf numFmtId="20" fontId="61" fillId="0" borderId="52" xfId="5" applyNumberFormat="1" applyFont="1" applyFill="1" applyBorder="1" applyAlignment="1">
      <alignment vertical="center"/>
    </xf>
    <xf numFmtId="20" fontId="61" fillId="0" borderId="53" xfId="5" applyNumberFormat="1" applyFont="1" applyFill="1" applyBorder="1" applyAlignment="1">
      <alignment vertical="center"/>
    </xf>
    <xf numFmtId="0" fontId="61" fillId="0" borderId="17" xfId="5" applyFont="1" applyBorder="1" applyAlignment="1">
      <alignment horizontal="center" vertical="center"/>
    </xf>
    <xf numFmtId="0" fontId="53" fillId="0" borderId="0" xfId="5" applyFont="1" applyAlignment="1">
      <alignment vertical="center" wrapText="1"/>
    </xf>
    <xf numFmtId="0" fontId="64" fillId="26" borderId="63" xfId="6" applyFont="1" applyFill="1" applyBorder="1" applyAlignment="1">
      <alignment horizontal="center" vertical="center" wrapText="1"/>
    </xf>
    <xf numFmtId="0" fontId="64" fillId="26" borderId="71" xfId="6" applyFont="1" applyFill="1" applyBorder="1" applyAlignment="1">
      <alignment horizontal="center" vertical="center" wrapText="1"/>
    </xf>
    <xf numFmtId="0" fontId="64" fillId="26" borderId="67" xfId="6" applyFont="1" applyFill="1" applyBorder="1" applyAlignment="1">
      <alignment horizontal="center" vertical="center" wrapText="1"/>
    </xf>
    <xf numFmtId="0" fontId="64" fillId="26" borderId="72" xfId="6" applyFont="1" applyFill="1" applyBorder="1" applyAlignment="1">
      <alignment horizontal="center" vertical="center" wrapText="1"/>
    </xf>
    <xf numFmtId="0" fontId="64" fillId="26" borderId="63" xfId="6" applyFont="1" applyFill="1" applyBorder="1" applyAlignment="1">
      <alignment horizontal="center" vertical="center"/>
    </xf>
    <xf numFmtId="0" fontId="64" fillId="26" borderId="71" xfId="6" applyFont="1" applyFill="1" applyBorder="1" applyAlignment="1">
      <alignment horizontal="center" vertical="center"/>
    </xf>
    <xf numFmtId="0" fontId="64" fillId="26" borderId="67" xfId="6" applyFont="1" applyFill="1" applyBorder="1" applyAlignment="1">
      <alignment horizontal="center" vertical="center"/>
    </xf>
    <xf numFmtId="0" fontId="64" fillId="26" borderId="72" xfId="6" applyFont="1" applyFill="1" applyBorder="1" applyAlignment="1">
      <alignment horizontal="center" vertical="center"/>
    </xf>
    <xf numFmtId="0" fontId="64" fillId="26" borderId="75" xfId="6" applyFont="1" applyFill="1" applyBorder="1" applyAlignment="1">
      <alignment horizontal="center" vertical="center"/>
    </xf>
    <xf numFmtId="0" fontId="64" fillId="26" borderId="12" xfId="6" applyFont="1" applyFill="1" applyBorder="1" applyAlignment="1">
      <alignment horizontal="center" vertical="center"/>
    </xf>
    <xf numFmtId="0" fontId="64" fillId="26" borderId="65" xfId="6" applyFont="1" applyFill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72" xfId="5" applyFont="1" applyBorder="1" applyAlignment="1">
      <alignment horizontal="center" vertical="center" wrapText="1"/>
    </xf>
    <xf numFmtId="0" fontId="52" fillId="0" borderId="66" xfId="6" applyFont="1" applyBorder="1" applyAlignment="1">
      <alignment horizontal="center" vertical="center" wrapText="1"/>
    </xf>
    <xf numFmtId="0" fontId="52" fillId="0" borderId="73" xfId="6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 wrapText="1"/>
    </xf>
    <xf numFmtId="0" fontId="65" fillId="0" borderId="73" xfId="5" applyFont="1" applyBorder="1" applyAlignment="1">
      <alignment horizontal="center" vertical="center" wrapText="1"/>
    </xf>
    <xf numFmtId="0" fontId="65" fillId="0" borderId="67" xfId="5" applyFont="1" applyBorder="1" applyAlignment="1">
      <alignment horizontal="center" vertical="center"/>
    </xf>
    <xf numFmtId="0" fontId="65" fillId="0" borderId="72" xfId="5" applyFont="1" applyBorder="1" applyAlignment="1">
      <alignment horizontal="center" vertical="center"/>
    </xf>
    <xf numFmtId="0" fontId="52" fillId="0" borderId="67" xfId="6" applyFont="1" applyBorder="1" applyAlignment="1">
      <alignment horizontal="center" vertical="center"/>
    </xf>
    <xf numFmtId="0" fontId="52" fillId="0" borderId="72" xfId="6" applyFont="1" applyBorder="1" applyAlignment="1">
      <alignment horizontal="center" vertical="center"/>
    </xf>
    <xf numFmtId="0" fontId="52" fillId="0" borderId="66" xfId="6" applyFont="1" applyBorder="1" applyAlignment="1">
      <alignment horizontal="center" vertical="center"/>
    </xf>
    <xf numFmtId="0" fontId="52" fillId="0" borderId="73" xfId="6" applyFont="1" applyBorder="1" applyAlignment="1">
      <alignment horizontal="center" vertical="center"/>
    </xf>
    <xf numFmtId="0" fontId="52" fillId="0" borderId="68" xfId="6" applyFont="1" applyBorder="1" applyAlignment="1">
      <alignment horizontal="center" vertical="center"/>
    </xf>
    <xf numFmtId="0" fontId="52" fillId="0" borderId="76" xfId="6" applyFont="1" applyBorder="1" applyAlignment="1">
      <alignment horizontal="center" vertical="center"/>
    </xf>
    <xf numFmtId="0" fontId="65" fillId="0" borderId="68" xfId="5" applyFont="1" applyBorder="1" applyAlignment="1">
      <alignment horizontal="center" vertical="center"/>
    </xf>
    <xf numFmtId="0" fontId="65" fillId="0" borderId="12" xfId="5" applyFont="1" applyBorder="1" applyAlignment="1">
      <alignment horizontal="center" vertical="center"/>
    </xf>
    <xf numFmtId="0" fontId="52" fillId="0" borderId="61" xfId="6" applyFont="1" applyBorder="1" applyAlignment="1">
      <alignment horizontal="center" vertical="center"/>
    </xf>
    <xf numFmtId="164" fontId="1" fillId="0" borderId="0" xfId="1" applyNumberFormat="1" applyBorder="1" applyAlignment="1" applyProtection="1">
      <alignment horizontal="center"/>
    </xf>
    <xf numFmtId="0" fontId="1" fillId="5" borderId="5" xfId="1" applyFill="1" applyBorder="1" applyAlignment="1" applyProtection="1">
      <alignment horizontal="center" vertical="center"/>
    </xf>
    <xf numFmtId="0" fontId="1" fillId="5" borderId="5" xfId="1" applyFont="1" applyFill="1" applyBorder="1" applyAlignment="1" applyProtection="1">
      <alignment horizontal="center" vertical="center"/>
    </xf>
    <xf numFmtId="0" fontId="1" fillId="5" borderId="2" xfId="1" applyFill="1" applyBorder="1" applyAlignment="1" applyProtection="1">
      <alignment horizontal="center" vertical="center"/>
    </xf>
    <xf numFmtId="164" fontId="1" fillId="5" borderId="5" xfId="1" applyNumberFormat="1" applyFill="1" applyBorder="1" applyAlignment="1" applyProtection="1">
      <alignment horizontal="center" vertical="center"/>
    </xf>
    <xf numFmtId="0" fontId="1" fillId="0" borderId="17" xfId="1" applyFont="1" applyBorder="1" applyAlignment="1" applyProtection="1">
      <alignment horizontal="center"/>
    </xf>
    <xf numFmtId="0" fontId="18" fillId="8" borderId="35" xfId="1" applyFont="1" applyFill="1" applyBorder="1" applyAlignment="1" applyProtection="1">
      <alignment horizontal="center"/>
    </xf>
    <xf numFmtId="0" fontId="18" fillId="8" borderId="36" xfId="1" applyFont="1" applyFill="1" applyBorder="1" applyAlignment="1" applyProtection="1">
      <alignment horizontal="center"/>
    </xf>
    <xf numFmtId="0" fontId="18" fillId="8" borderId="13" xfId="1" applyFont="1" applyFill="1" applyBorder="1" applyAlignment="1" applyProtection="1">
      <alignment horizontal="center"/>
    </xf>
    <xf numFmtId="0" fontId="18" fillId="8" borderId="38" xfId="1" applyFont="1" applyFill="1" applyBorder="1" applyAlignment="1" applyProtection="1">
      <alignment horizontal="center"/>
    </xf>
    <xf numFmtId="0" fontId="18" fillId="8" borderId="19" xfId="1" applyFont="1" applyFill="1" applyBorder="1" applyAlignment="1" applyProtection="1">
      <alignment horizontal="center"/>
    </xf>
    <xf numFmtId="0" fontId="18" fillId="8" borderId="40" xfId="1" applyFont="1" applyFill="1" applyBorder="1" applyAlignment="1" applyProtection="1">
      <alignment horizontal="center"/>
    </xf>
    <xf numFmtId="0" fontId="18" fillId="8" borderId="45" xfId="1" applyFont="1" applyFill="1" applyBorder="1" applyAlignment="1" applyProtection="1">
      <alignment horizontal="center"/>
    </xf>
    <xf numFmtId="0" fontId="18" fillId="8" borderId="46" xfId="1" applyFont="1" applyFill="1" applyBorder="1" applyAlignment="1" applyProtection="1">
      <alignment horizontal="center"/>
    </xf>
    <xf numFmtId="0" fontId="18" fillId="12" borderId="19" xfId="1" applyFont="1" applyFill="1" applyBorder="1" applyAlignment="1" applyProtection="1">
      <alignment horizontal="center"/>
    </xf>
    <xf numFmtId="0" fontId="18" fillId="12" borderId="40" xfId="1" applyFont="1" applyFill="1" applyBorder="1" applyAlignment="1" applyProtection="1">
      <alignment horizontal="center"/>
    </xf>
    <xf numFmtId="0" fontId="18" fillId="12" borderId="45" xfId="1" applyFont="1" applyFill="1" applyBorder="1" applyAlignment="1" applyProtection="1">
      <alignment horizontal="center"/>
    </xf>
    <xf numFmtId="0" fontId="18" fillId="12" borderId="46" xfId="1" applyFont="1" applyFill="1" applyBorder="1" applyAlignment="1" applyProtection="1">
      <alignment horizontal="center"/>
    </xf>
    <xf numFmtId="0" fontId="18" fillId="10" borderId="35" xfId="1" applyFont="1" applyFill="1" applyBorder="1" applyAlignment="1" applyProtection="1">
      <alignment horizontal="center"/>
    </xf>
    <xf numFmtId="0" fontId="18" fillId="10" borderId="36" xfId="1" applyFont="1" applyFill="1" applyBorder="1" applyAlignment="1" applyProtection="1">
      <alignment horizontal="center"/>
    </xf>
    <xf numFmtId="0" fontId="18" fillId="14" borderId="45" xfId="1" applyFont="1" applyFill="1" applyBorder="1" applyAlignment="1" applyProtection="1">
      <alignment horizontal="center"/>
    </xf>
    <xf numFmtId="0" fontId="18" fillId="14" borderId="46" xfId="1" applyFont="1" applyFill="1" applyBorder="1" applyAlignment="1" applyProtection="1">
      <alignment horizontal="center"/>
    </xf>
    <xf numFmtId="0" fontId="18" fillId="12" borderId="35" xfId="1" applyFont="1" applyFill="1" applyBorder="1" applyAlignment="1" applyProtection="1">
      <alignment horizontal="center"/>
    </xf>
    <xf numFmtId="0" fontId="18" fillId="12" borderId="36" xfId="1" applyFont="1" applyFill="1" applyBorder="1" applyAlignment="1" applyProtection="1">
      <alignment horizontal="center"/>
    </xf>
    <xf numFmtId="0" fontId="18" fillId="10" borderId="19" xfId="1" applyFont="1" applyFill="1" applyBorder="1" applyAlignment="1" applyProtection="1">
      <alignment horizontal="center"/>
    </xf>
    <xf numFmtId="0" fontId="18" fillId="10" borderId="40" xfId="1" applyFont="1" applyFill="1" applyBorder="1" applyAlignment="1" applyProtection="1">
      <alignment horizontal="center"/>
    </xf>
    <xf numFmtId="0" fontId="18" fillId="10" borderId="13" xfId="1" applyFont="1" applyFill="1" applyBorder="1" applyAlignment="1" applyProtection="1">
      <alignment horizontal="center"/>
    </xf>
    <xf numFmtId="0" fontId="18" fillId="10" borderId="38" xfId="1" applyFont="1" applyFill="1" applyBorder="1" applyAlignment="1" applyProtection="1">
      <alignment horizontal="center"/>
    </xf>
    <xf numFmtId="0" fontId="18" fillId="10" borderId="47" xfId="1" applyFont="1" applyFill="1" applyBorder="1" applyAlignment="1" applyProtection="1">
      <alignment horizontal="center"/>
    </xf>
    <xf numFmtId="0" fontId="18" fillId="10" borderId="48" xfId="1" applyFont="1" applyFill="1" applyBorder="1" applyAlignment="1" applyProtection="1">
      <alignment horizontal="center"/>
    </xf>
    <xf numFmtId="0" fontId="18" fillId="14" borderId="35" xfId="1" applyFont="1" applyFill="1" applyBorder="1" applyAlignment="1" applyProtection="1">
      <alignment horizontal="center"/>
    </xf>
    <xf numFmtId="0" fontId="18" fillId="14" borderId="36" xfId="1" applyFont="1" applyFill="1" applyBorder="1" applyAlignment="1" applyProtection="1">
      <alignment horizontal="center"/>
    </xf>
    <xf numFmtId="0" fontId="18" fillId="14" borderId="19" xfId="1" applyFont="1" applyFill="1" applyBorder="1" applyAlignment="1" applyProtection="1">
      <alignment horizontal="center"/>
    </xf>
    <xf numFmtId="0" fontId="18" fillId="14" borderId="40" xfId="1" applyFont="1" applyFill="1" applyBorder="1" applyAlignment="1" applyProtection="1">
      <alignment horizontal="center"/>
    </xf>
    <xf numFmtId="0" fontId="18" fillId="15" borderId="57" xfId="1" applyFont="1" applyFill="1" applyBorder="1" applyAlignment="1" applyProtection="1">
      <alignment horizontal="center"/>
    </xf>
    <xf numFmtId="0" fontId="18" fillId="15" borderId="58" xfId="1" applyFont="1" applyFill="1" applyBorder="1" applyAlignment="1" applyProtection="1">
      <alignment horizontal="center"/>
    </xf>
    <xf numFmtId="0" fontId="18" fillId="15" borderId="13" xfId="1" applyFont="1" applyFill="1" applyBorder="1" applyAlignment="1" applyProtection="1">
      <alignment horizontal="center"/>
    </xf>
    <xf numFmtId="0" fontId="18" fillId="15" borderId="38" xfId="1" applyFont="1" applyFill="1" applyBorder="1" applyAlignment="1" applyProtection="1">
      <alignment horizontal="center"/>
    </xf>
    <xf numFmtId="0" fontId="18" fillId="15" borderId="45" xfId="1" applyFont="1" applyFill="1" applyBorder="1" applyAlignment="1" applyProtection="1">
      <alignment horizontal="center"/>
    </xf>
    <xf numFmtId="0" fontId="18" fillId="15" borderId="46" xfId="1" applyFont="1" applyFill="1" applyBorder="1" applyAlignment="1" applyProtection="1">
      <alignment horizontal="center"/>
    </xf>
    <xf numFmtId="0" fontId="18" fillId="20" borderId="35" xfId="1" applyFont="1" applyFill="1" applyBorder="1" applyAlignment="1" applyProtection="1">
      <alignment horizontal="center"/>
    </xf>
    <xf numFmtId="0" fontId="18" fillId="20" borderId="36" xfId="1" applyFont="1" applyFill="1" applyBorder="1" applyAlignment="1" applyProtection="1">
      <alignment horizontal="center"/>
    </xf>
    <xf numFmtId="0" fontId="18" fillId="20" borderId="19" xfId="1" applyFont="1" applyFill="1" applyBorder="1" applyAlignment="1" applyProtection="1">
      <alignment horizontal="center"/>
    </xf>
    <xf numFmtId="0" fontId="18" fillId="20" borderId="40" xfId="1" applyFont="1" applyFill="1" applyBorder="1" applyAlignment="1" applyProtection="1">
      <alignment horizontal="center"/>
    </xf>
    <xf numFmtId="0" fontId="18" fillId="20" borderId="45" xfId="1" applyFont="1" applyFill="1" applyBorder="1" applyAlignment="1" applyProtection="1">
      <alignment horizontal="center"/>
    </xf>
    <xf numFmtId="0" fontId="18" fillId="20" borderId="46" xfId="1" applyFont="1" applyFill="1" applyBorder="1" applyAlignment="1" applyProtection="1">
      <alignment horizontal="center"/>
    </xf>
    <xf numFmtId="0" fontId="18" fillId="18" borderId="35" xfId="1" applyFont="1" applyFill="1" applyBorder="1" applyAlignment="1" applyProtection="1">
      <alignment horizontal="center"/>
    </xf>
    <xf numFmtId="0" fontId="18" fillId="18" borderId="36" xfId="1" applyFont="1" applyFill="1" applyBorder="1" applyAlignment="1" applyProtection="1">
      <alignment horizontal="center"/>
    </xf>
    <xf numFmtId="0" fontId="18" fillId="18" borderId="19" xfId="1" applyFont="1" applyFill="1" applyBorder="1" applyAlignment="1" applyProtection="1">
      <alignment horizontal="center"/>
    </xf>
    <xf numFmtId="0" fontId="18" fillId="18" borderId="40" xfId="1" applyFont="1" applyFill="1" applyBorder="1" applyAlignment="1" applyProtection="1">
      <alignment horizontal="center"/>
    </xf>
    <xf numFmtId="0" fontId="18" fillId="21" borderId="45" xfId="1" applyFont="1" applyFill="1" applyBorder="1" applyAlignment="1" applyProtection="1">
      <alignment horizontal="center"/>
    </xf>
    <xf numFmtId="0" fontId="18" fillId="21" borderId="46" xfId="1" applyFont="1" applyFill="1" applyBorder="1" applyAlignment="1" applyProtection="1">
      <alignment horizontal="center"/>
    </xf>
    <xf numFmtId="0" fontId="18" fillId="18" borderId="45" xfId="1" applyFont="1" applyFill="1" applyBorder="1" applyAlignment="1" applyProtection="1">
      <alignment horizontal="center"/>
    </xf>
    <xf numFmtId="0" fontId="18" fillId="18" borderId="46" xfId="1" applyFont="1" applyFill="1" applyBorder="1" applyAlignment="1" applyProtection="1">
      <alignment horizontal="center"/>
    </xf>
    <xf numFmtId="0" fontId="18" fillId="21" borderId="35" xfId="1" applyFont="1" applyFill="1" applyBorder="1" applyAlignment="1" applyProtection="1">
      <alignment horizontal="center"/>
    </xf>
    <xf numFmtId="0" fontId="18" fillId="21" borderId="36" xfId="1" applyFont="1" applyFill="1" applyBorder="1" applyAlignment="1" applyProtection="1">
      <alignment horizontal="center"/>
    </xf>
    <xf numFmtId="0" fontId="18" fillId="21" borderId="19" xfId="1" applyFont="1" applyFill="1" applyBorder="1" applyAlignment="1" applyProtection="1">
      <alignment horizontal="center"/>
    </xf>
    <xf numFmtId="0" fontId="18" fillId="21" borderId="40" xfId="1" applyFont="1" applyFill="1" applyBorder="1" applyAlignment="1" applyProtection="1">
      <alignment horizontal="center"/>
    </xf>
    <xf numFmtId="0" fontId="18" fillId="28" borderId="19" xfId="1" applyFont="1" applyFill="1" applyBorder="1" applyAlignment="1" applyProtection="1">
      <alignment horizontal="center"/>
    </xf>
    <xf numFmtId="0" fontId="18" fillId="28" borderId="40" xfId="1" applyFont="1" applyFill="1" applyBorder="1" applyAlignment="1" applyProtection="1">
      <alignment horizontal="center"/>
    </xf>
    <xf numFmtId="0" fontId="18" fillId="28" borderId="45" xfId="1" applyFont="1" applyFill="1" applyBorder="1" applyAlignment="1" applyProtection="1">
      <alignment horizontal="center"/>
    </xf>
    <xf numFmtId="0" fontId="18" fillId="28" borderId="46" xfId="1" applyFont="1" applyFill="1" applyBorder="1" applyAlignment="1" applyProtection="1">
      <alignment horizontal="center"/>
    </xf>
    <xf numFmtId="0" fontId="18" fillId="26" borderId="35" xfId="1" applyFont="1" applyFill="1" applyBorder="1" applyAlignment="1" applyProtection="1">
      <alignment horizontal="center"/>
    </xf>
    <xf numFmtId="0" fontId="18" fillId="26" borderId="36" xfId="1" applyFont="1" applyFill="1" applyBorder="1" applyAlignment="1" applyProtection="1">
      <alignment horizontal="center"/>
    </xf>
    <xf numFmtId="0" fontId="18" fillId="26" borderId="19" xfId="1" applyFont="1" applyFill="1" applyBorder="1" applyAlignment="1" applyProtection="1">
      <alignment horizontal="center"/>
    </xf>
    <xf numFmtId="0" fontId="18" fillId="26" borderId="40" xfId="1" applyFont="1" applyFill="1" applyBorder="1" applyAlignment="1" applyProtection="1">
      <alignment horizontal="center"/>
    </xf>
    <xf numFmtId="0" fontId="18" fillId="26" borderId="45" xfId="1" applyFont="1" applyFill="1" applyBorder="1" applyAlignment="1" applyProtection="1">
      <alignment horizontal="center"/>
    </xf>
    <xf numFmtId="0" fontId="18" fillId="26" borderId="46" xfId="1" applyFont="1" applyFill="1" applyBorder="1" applyAlignment="1" applyProtection="1">
      <alignment horizontal="center"/>
    </xf>
    <xf numFmtId="0" fontId="18" fillId="28" borderId="35" xfId="1" applyFont="1" applyFill="1" applyBorder="1" applyAlignment="1" applyProtection="1">
      <alignment horizontal="center"/>
    </xf>
    <xf numFmtId="0" fontId="18" fillId="28" borderId="36" xfId="1" applyFont="1" applyFill="1" applyBorder="1" applyAlignment="1" applyProtection="1">
      <alignment horizontal="center"/>
    </xf>
    <xf numFmtId="0" fontId="24" fillId="0" borderId="22" xfId="1" applyFont="1" applyBorder="1" applyAlignment="1" applyProtection="1">
      <alignment horizontal="center"/>
    </xf>
    <xf numFmtId="0" fontId="24" fillId="0" borderId="23" xfId="1" applyFont="1" applyBorder="1" applyAlignment="1" applyProtection="1">
      <alignment horizontal="center"/>
    </xf>
    <xf numFmtId="0" fontId="24" fillId="0" borderId="24" xfId="1" applyFont="1" applyBorder="1" applyAlignment="1" applyProtection="1">
      <alignment horizontal="center"/>
    </xf>
    <xf numFmtId="0" fontId="44" fillId="0" borderId="0" xfId="1" applyFont="1" applyBorder="1" applyAlignment="1" applyProtection="1">
      <alignment horizontal="left" vertical="top"/>
    </xf>
    <xf numFmtId="20" fontId="63" fillId="15" borderId="74" xfId="5" applyNumberFormat="1" applyFont="1" applyFill="1" applyBorder="1" applyAlignment="1">
      <alignment horizontal="center" vertical="center"/>
    </xf>
    <xf numFmtId="20" fontId="63" fillId="15" borderId="64" xfId="5" applyNumberFormat="1" applyFont="1" applyFill="1" applyBorder="1" applyAlignment="1">
      <alignment horizontal="center" vertical="center"/>
    </xf>
    <xf numFmtId="20" fontId="62" fillId="25" borderId="17" xfId="5" applyNumberFormat="1" applyFont="1" applyFill="1" applyBorder="1" applyAlignment="1">
      <alignment horizontal="center" vertical="center"/>
    </xf>
    <xf numFmtId="20" fontId="62" fillId="25" borderId="14" xfId="5" applyNumberFormat="1" applyFont="1" applyFill="1" applyBorder="1" applyAlignment="1">
      <alignment horizontal="center" vertical="center"/>
    </xf>
    <xf numFmtId="20" fontId="51" fillId="30" borderId="54" xfId="5" applyNumberFormat="1" applyFont="1" applyFill="1" applyBorder="1" applyAlignment="1">
      <alignment horizontal="center" vertical="center"/>
    </xf>
    <xf numFmtId="20" fontId="51" fillId="30" borderId="55" xfId="5" applyNumberFormat="1" applyFont="1" applyFill="1" applyBorder="1" applyAlignment="1">
      <alignment horizontal="center" vertical="center"/>
    </xf>
    <xf numFmtId="20" fontId="51" fillId="30" borderId="56" xfId="5" applyNumberFormat="1" applyFont="1" applyFill="1" applyBorder="1" applyAlignment="1">
      <alignment horizontal="center" vertical="center"/>
    </xf>
    <xf numFmtId="20" fontId="59" fillId="30" borderId="13" xfId="5" applyNumberFormat="1" applyFont="1" applyFill="1" applyBorder="1" applyAlignment="1">
      <alignment horizontal="center" vertical="center"/>
    </xf>
    <xf numFmtId="20" fontId="59" fillId="30" borderId="12" xfId="5" applyNumberFormat="1" applyFont="1" applyFill="1" applyBorder="1" applyAlignment="1">
      <alignment horizontal="center" vertical="center"/>
    </xf>
    <xf numFmtId="20" fontId="59" fillId="30" borderId="21" xfId="5" applyNumberFormat="1" applyFont="1" applyFill="1" applyBorder="1" applyAlignment="1">
      <alignment horizontal="center" vertical="center"/>
    </xf>
    <xf numFmtId="0" fontId="60" fillId="0" borderId="13" xfId="5" applyFont="1" applyBorder="1" applyAlignment="1">
      <alignment horizontal="center" vertical="center"/>
    </xf>
    <xf numFmtId="0" fontId="60" fillId="0" borderId="38" xfId="5" applyFont="1" applyBorder="1" applyAlignment="1">
      <alignment horizontal="center" vertical="center"/>
    </xf>
    <xf numFmtId="0" fontId="60" fillId="0" borderId="47" xfId="5" applyFont="1" applyBorder="1" applyAlignment="1">
      <alignment horizontal="center" vertical="center"/>
    </xf>
    <xf numFmtId="0" fontId="60" fillId="0" borderId="60" xfId="5" applyFont="1" applyBorder="1" applyAlignment="1">
      <alignment horizontal="center" vertical="center"/>
    </xf>
    <xf numFmtId="20" fontId="62" fillId="25" borderId="70" xfId="5" applyNumberFormat="1" applyFont="1" applyFill="1" applyBorder="1" applyAlignment="1">
      <alignment horizontal="center" vertical="center"/>
    </xf>
    <xf numFmtId="20" fontId="63" fillId="15" borderId="59" xfId="5" applyNumberFormat="1" applyFont="1" applyFill="1" applyBorder="1" applyAlignment="1">
      <alignment horizontal="center" vertical="center"/>
    </xf>
    <xf numFmtId="20" fontId="63" fillId="15" borderId="54" xfId="5" applyNumberFormat="1" applyFont="1" applyFill="1" applyBorder="1" applyAlignment="1">
      <alignment horizontal="center" vertical="center"/>
    </xf>
    <xf numFmtId="0" fontId="60" fillId="0" borderId="48" xfId="5" applyFont="1" applyBorder="1" applyAlignment="1">
      <alignment horizontal="center" vertical="center"/>
    </xf>
    <xf numFmtId="20" fontId="63" fillId="15" borderId="69" xfId="5" applyNumberFormat="1" applyFont="1" applyFill="1" applyBorder="1" applyAlignment="1">
      <alignment horizontal="center" vertical="center"/>
    </xf>
    <xf numFmtId="0" fontId="60" fillId="0" borderId="21" xfId="5" applyFont="1" applyBorder="1" applyAlignment="1">
      <alignment horizontal="center" vertical="center"/>
    </xf>
    <xf numFmtId="20" fontId="59" fillId="30" borderId="47" xfId="5" applyNumberFormat="1" applyFont="1" applyFill="1" applyBorder="1" applyAlignment="1">
      <alignment horizontal="center" vertical="center"/>
    </xf>
    <xf numFmtId="20" fontId="59" fillId="30" borderId="61" xfId="5" applyNumberFormat="1" applyFont="1" applyFill="1" applyBorder="1" applyAlignment="1">
      <alignment horizontal="center" vertical="center"/>
    </xf>
    <xf numFmtId="20" fontId="59" fillId="30" borderId="54" xfId="5" applyNumberFormat="1" applyFont="1" applyFill="1" applyBorder="1" applyAlignment="1">
      <alignment horizontal="center" vertical="center"/>
    </xf>
    <xf numFmtId="20" fontId="59" fillId="30" borderId="56" xfId="5" applyNumberFormat="1" applyFont="1" applyFill="1" applyBorder="1" applyAlignment="1">
      <alignment horizontal="center" vertical="center"/>
    </xf>
    <xf numFmtId="0" fontId="56" fillId="24" borderId="13" xfId="5" applyFont="1" applyFill="1" applyBorder="1" applyAlignment="1">
      <alignment horizontal="center" vertical="center"/>
    </xf>
    <xf numFmtId="0" fontId="56" fillId="24" borderId="21" xfId="5" applyFont="1" applyFill="1" applyBorder="1" applyAlignment="1">
      <alignment horizontal="center" vertical="center"/>
    </xf>
    <xf numFmtId="0" fontId="56" fillId="24" borderId="12" xfId="5" applyFont="1" applyFill="1" applyBorder="1" applyAlignment="1">
      <alignment horizontal="center" vertical="center"/>
    </xf>
    <xf numFmtId="0" fontId="55" fillId="0" borderId="0" xfId="5" applyFont="1" applyBorder="1" applyAlignment="1">
      <alignment horizontal="center" vertical="center"/>
    </xf>
    <xf numFmtId="0" fontId="55" fillId="0" borderId="55" xfId="5" applyFont="1" applyBorder="1" applyAlignment="1">
      <alignment horizontal="center" vertical="center"/>
    </xf>
    <xf numFmtId="20" fontId="59" fillId="30" borderId="60" xfId="5" applyNumberFormat="1" applyFont="1" applyFill="1" applyBorder="1" applyAlignment="1">
      <alignment horizontal="center" vertical="center"/>
    </xf>
    <xf numFmtId="20" fontId="63" fillId="24" borderId="59" xfId="5" applyNumberFormat="1" applyFont="1" applyFill="1" applyBorder="1" applyAlignment="1">
      <alignment horizontal="center" vertical="center"/>
    </xf>
    <xf numFmtId="20" fontId="63" fillId="24" borderId="54" xfId="5" applyNumberFormat="1" applyFont="1" applyFill="1" applyBorder="1" applyAlignment="1">
      <alignment horizontal="center" vertical="center"/>
    </xf>
    <xf numFmtId="0" fontId="7" fillId="0" borderId="0" xfId="2" applyFont="1" applyBorder="1" applyAlignment="1" applyProtection="1">
      <alignment horizontal="left" vertical="top" wrapText="1"/>
      <protection locked="0"/>
    </xf>
    <xf numFmtId="0" fontId="7" fillId="0" borderId="7" xfId="2" applyFont="1" applyBorder="1" applyAlignment="1" applyProtection="1">
      <alignment horizontal="left" vertical="top" wrapText="1"/>
      <protection locked="0"/>
    </xf>
    <xf numFmtId="0" fontId="10" fillId="0" borderId="25" xfId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2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righ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9" fillId="2" borderId="29" xfId="1" applyFont="1" applyFill="1" applyBorder="1" applyAlignment="1" applyProtection="1">
      <alignment horizontal="center" vertical="center"/>
      <protection locked="0"/>
    </xf>
    <xf numFmtId="0" fontId="9" fillId="2" borderId="30" xfId="1" applyFont="1" applyFill="1" applyBorder="1" applyAlignment="1" applyProtection="1">
      <alignment horizontal="center" vertical="center"/>
      <protection locked="0"/>
    </xf>
    <xf numFmtId="164" fontId="1" fillId="0" borderId="13" xfId="1" applyNumberFormat="1" applyBorder="1" applyAlignment="1" applyProtection="1">
      <alignment horizontal="center"/>
      <protection locked="0"/>
    </xf>
    <xf numFmtId="164" fontId="1" fillId="0" borderId="21" xfId="1" applyNumberFormat="1" applyBorder="1" applyAlignment="1" applyProtection="1">
      <alignment horizontal="center"/>
      <protection locked="0"/>
    </xf>
    <xf numFmtId="164" fontId="1" fillId="0" borderId="12" xfId="1" applyNumberFormat="1" applyBorder="1" applyAlignment="1" applyProtection="1">
      <alignment horizontal="center"/>
      <protection locked="0"/>
    </xf>
    <xf numFmtId="0" fontId="10" fillId="0" borderId="16" xfId="1" applyNumberFormat="1" applyFont="1" applyBorder="1" applyAlignment="1" applyProtection="1">
      <alignment horizontal="center" vertical="center"/>
    </xf>
    <xf numFmtId="0" fontId="10" fillId="0" borderId="6" xfId="1" applyFont="1" applyBorder="1" applyAlignment="1" applyProtection="1">
      <alignment horizontal="right" vertical="center"/>
    </xf>
    <xf numFmtId="0" fontId="11" fillId="0" borderId="6" xfId="1" applyFont="1" applyBorder="1" applyAlignment="1" applyProtection="1">
      <alignment vertical="center"/>
      <protection locked="0"/>
    </xf>
    <xf numFmtId="0" fontId="10" fillId="0" borderId="5" xfId="1" applyFont="1" applyBorder="1" applyAlignment="1" applyProtection="1">
      <alignment horizontal="left" vertical="center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/>
    </xf>
    <xf numFmtId="0" fontId="14" fillId="0" borderId="1" xfId="1" applyFont="1" applyBorder="1" applyAlignment="1" applyProtection="1">
      <alignment horizontal="left" vertical="center" indent="1"/>
    </xf>
    <xf numFmtId="0" fontId="11" fillId="0" borderId="1" xfId="1" applyFont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center"/>
    </xf>
    <xf numFmtId="0" fontId="10" fillId="0" borderId="27" xfId="1" applyNumberFormat="1" applyFont="1" applyBorder="1" applyAlignment="1" applyProtection="1">
      <alignment horizontal="center" vertical="center"/>
    </xf>
    <xf numFmtId="0" fontId="10" fillId="0" borderId="28" xfId="1" applyNumberFormat="1" applyFont="1" applyBorder="1" applyAlignment="1" applyProtection="1">
      <alignment horizontal="center" vertical="center"/>
    </xf>
    <xf numFmtId="0" fontId="13" fillId="0" borderId="15" xfId="1" applyFont="1" applyBorder="1" applyAlignment="1" applyProtection="1">
      <alignment horizontal="center" vertical="center"/>
    </xf>
    <xf numFmtId="2" fontId="10" fillId="0" borderId="17" xfId="1" applyNumberFormat="1" applyFont="1" applyBorder="1" applyAlignment="1" applyProtection="1">
      <alignment horizontal="center" vertical="center"/>
    </xf>
    <xf numFmtId="2" fontId="10" fillId="0" borderId="14" xfId="1" applyNumberFormat="1" applyFont="1" applyBorder="1" applyAlignment="1" applyProtection="1">
      <alignment horizontal="center" vertical="center"/>
    </xf>
    <xf numFmtId="2" fontId="10" fillId="0" borderId="15" xfId="1" applyNumberFormat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/>
      <protection locked="0"/>
    </xf>
    <xf numFmtId="0" fontId="15" fillId="2" borderId="1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14" fillId="3" borderId="5" xfId="1" applyFont="1" applyFill="1" applyBorder="1" applyAlignment="1" applyProtection="1">
      <alignment horizontal="center"/>
    </xf>
    <xf numFmtId="0" fontId="14" fillId="2" borderId="18" xfId="1" applyFont="1" applyFill="1" applyBorder="1" applyAlignment="1" applyProtection="1">
      <alignment horizontal="center" vertical="center"/>
      <protection locked="0"/>
    </xf>
    <xf numFmtId="0" fontId="14" fillId="2" borderId="20" xfId="1" applyFont="1" applyFill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center" vertical="center"/>
    </xf>
    <xf numFmtId="0" fontId="14" fillId="0" borderId="20" xfId="1" applyFont="1" applyBorder="1" applyAlignment="1" applyProtection="1">
      <alignment horizontal="center" vertical="center"/>
    </xf>
    <xf numFmtId="0" fontId="14" fillId="0" borderId="18" xfId="1" applyFont="1" applyBorder="1" applyAlignment="1" applyProtection="1">
      <alignment horizontal="left" vertical="center" indent="1"/>
    </xf>
    <xf numFmtId="0" fontId="14" fillId="0" borderId="20" xfId="1" applyFont="1" applyBorder="1" applyAlignment="1" applyProtection="1">
      <alignment horizontal="left" vertical="center" indent="1"/>
    </xf>
    <xf numFmtId="0" fontId="11" fillId="0" borderId="18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4" fillId="3" borderId="11" xfId="1" applyFont="1" applyFill="1" applyBorder="1" applyAlignment="1" applyProtection="1">
      <alignment horizontal="center"/>
    </xf>
    <xf numFmtId="0" fontId="14" fillId="3" borderId="10" xfId="1" applyFont="1" applyFill="1" applyBorder="1" applyAlignment="1" applyProtection="1">
      <alignment horizontal="center"/>
    </xf>
    <xf numFmtId="0" fontId="14" fillId="3" borderId="9" xfId="1" applyFont="1" applyFill="1" applyBorder="1" applyAlignment="1" applyProtection="1">
      <alignment horizontal="center"/>
    </xf>
    <xf numFmtId="0" fontId="14" fillId="3" borderId="4" xfId="1" applyFont="1" applyFill="1" applyBorder="1" applyAlignment="1" applyProtection="1">
      <alignment horizontal="center"/>
    </xf>
    <xf numFmtId="0" fontId="14" fillId="3" borderId="3" xfId="1" applyFont="1" applyFill="1" applyBorder="1" applyAlignment="1" applyProtection="1">
      <alignment horizontal="center"/>
    </xf>
    <xf numFmtId="0" fontId="14" fillId="3" borderId="2" xfId="1" applyFont="1" applyFill="1" applyBorder="1" applyAlignment="1" applyProtection="1">
      <alignment horizontal="center"/>
    </xf>
    <xf numFmtId="0" fontId="28" fillId="6" borderId="7" xfId="3" applyFont="1" applyFill="1" applyBorder="1" applyAlignment="1">
      <alignment horizontal="center" vertical="center"/>
    </xf>
    <xf numFmtId="0" fontId="28" fillId="6" borderId="2" xfId="3" applyFont="1" applyFill="1" applyBorder="1" applyAlignment="1">
      <alignment horizontal="center" vertical="center"/>
    </xf>
    <xf numFmtId="0" fontId="26" fillId="0" borderId="49" xfId="3" applyFont="1" applyBorder="1" applyAlignment="1">
      <alignment horizontal="left" vertical="center" indent="1"/>
    </xf>
    <xf numFmtId="0" fontId="26" fillId="0" borderId="50" xfId="3" applyFont="1" applyBorder="1" applyAlignment="1">
      <alignment horizontal="left" vertical="center" indent="1"/>
    </xf>
    <xf numFmtId="0" fontId="26" fillId="0" borderId="51" xfId="3" applyFont="1" applyBorder="1" applyAlignment="1">
      <alignment horizontal="left" vertical="center" indent="1"/>
    </xf>
    <xf numFmtId="0" fontId="26" fillId="0" borderId="52" xfId="3" applyFont="1" applyBorder="1" applyAlignment="1">
      <alignment horizontal="left" vertical="center" indent="1"/>
    </xf>
    <xf numFmtId="0" fontId="26" fillId="0" borderId="0" xfId="3" applyFont="1" applyBorder="1" applyAlignment="1">
      <alignment horizontal="left" vertical="center" indent="1"/>
    </xf>
    <xf numFmtId="0" fontId="26" fillId="0" borderId="53" xfId="3" applyFont="1" applyBorder="1" applyAlignment="1">
      <alignment horizontal="left" vertical="center" indent="1"/>
    </xf>
    <xf numFmtId="0" fontId="26" fillId="0" borderId="54" xfId="3" applyFont="1" applyBorder="1" applyAlignment="1">
      <alignment horizontal="left" vertical="center" indent="1"/>
    </xf>
    <xf numFmtId="0" fontId="26" fillId="0" borderId="55" xfId="3" applyFont="1" applyBorder="1" applyAlignment="1">
      <alignment horizontal="left" vertical="center" indent="1"/>
    </xf>
    <xf numFmtId="0" fontId="26" fillId="0" borderId="56" xfId="3" applyFont="1" applyBorder="1" applyAlignment="1">
      <alignment horizontal="left" vertical="center" indent="1"/>
    </xf>
    <xf numFmtId="0" fontId="27" fillId="0" borderId="10" xfId="3" applyFont="1" applyBorder="1" applyAlignment="1">
      <alignment horizontal="center" vertical="center"/>
    </xf>
    <xf numFmtId="0" fontId="27" fillId="0" borderId="9" xfId="3" applyFont="1" applyBorder="1" applyAlignment="1">
      <alignment horizontal="center" vertical="center"/>
    </xf>
    <xf numFmtId="0" fontId="27" fillId="0" borderId="0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31" fillId="0" borderId="0" xfId="3" applyFont="1" applyBorder="1" applyAlignment="1">
      <alignment horizontal="center" vertical="center"/>
    </xf>
    <xf numFmtId="0" fontId="28" fillId="6" borderId="9" xfId="3" applyFont="1" applyFill="1" applyBorder="1" applyAlignment="1">
      <alignment horizontal="center" vertical="center"/>
    </xf>
    <xf numFmtId="0" fontId="26" fillId="0" borderId="0" xfId="3" applyFont="1" applyBorder="1" applyAlignment="1">
      <alignment horizontal="left" vertical="center"/>
    </xf>
    <xf numFmtId="0" fontId="26" fillId="0" borderId="1" xfId="3" applyFont="1" applyBorder="1" applyAlignment="1">
      <alignment horizontal="center" vertical="center"/>
    </xf>
    <xf numFmtId="0" fontId="26" fillId="0" borderId="15" xfId="3" applyFont="1" applyBorder="1" applyAlignment="1">
      <alignment horizontal="left" vertical="center" indent="1"/>
    </xf>
    <xf numFmtId="0" fontId="26" fillId="0" borderId="6" xfId="3" applyFont="1" applyBorder="1" applyAlignment="1">
      <alignment horizontal="left" vertical="center" indent="1"/>
    </xf>
    <xf numFmtId="0" fontId="27" fillId="0" borderId="1" xfId="3" applyFont="1" applyBorder="1" applyAlignment="1">
      <alignment horizontal="center" vertical="center"/>
    </xf>
    <xf numFmtId="0" fontId="26" fillId="0" borderId="11" xfId="3" applyFont="1" applyBorder="1" applyAlignment="1">
      <alignment horizontal="left" vertical="center" indent="1"/>
    </xf>
    <xf numFmtId="0" fontId="26" fillId="0" borderId="10" xfId="3" applyFont="1" applyBorder="1" applyAlignment="1">
      <alignment horizontal="left" vertical="center" indent="1"/>
    </xf>
    <xf numFmtId="0" fontId="26" fillId="0" borderId="9" xfId="3" applyFont="1" applyBorder="1" applyAlignment="1">
      <alignment horizontal="left" vertical="center" indent="1"/>
    </xf>
    <xf numFmtId="0" fontId="26" fillId="0" borderId="8" xfId="3" applyFont="1" applyBorder="1" applyAlignment="1">
      <alignment horizontal="left" vertical="center" indent="1"/>
    </xf>
    <xf numFmtId="0" fontId="26" fillId="0" borderId="7" xfId="3" applyFont="1" applyBorder="1" applyAlignment="1">
      <alignment horizontal="left" vertical="center" indent="1"/>
    </xf>
    <xf numFmtId="0" fontId="26" fillId="0" borderId="4" xfId="3" applyFont="1" applyBorder="1" applyAlignment="1">
      <alignment horizontal="left" vertical="center" indent="1"/>
    </xf>
    <xf numFmtId="0" fontId="26" fillId="0" borderId="3" xfId="3" applyFont="1" applyBorder="1" applyAlignment="1">
      <alignment horizontal="left" vertical="center" indent="1"/>
    </xf>
    <xf numFmtId="0" fontId="26" fillId="0" borderId="2" xfId="3" applyFont="1" applyBorder="1" applyAlignment="1">
      <alignment horizontal="left" vertical="center" indent="1"/>
    </xf>
    <xf numFmtId="0" fontId="26" fillId="0" borderId="1" xfId="3" applyFont="1" applyBorder="1" applyAlignment="1">
      <alignment horizontal="left" vertical="center" indent="1"/>
    </xf>
    <xf numFmtId="0" fontId="26" fillId="0" borderId="11" xfId="3" applyFont="1" applyBorder="1" applyAlignment="1">
      <alignment horizontal="center" vertical="center"/>
    </xf>
    <xf numFmtId="0" fontId="26" fillId="0" borderId="10" xfId="3" applyFont="1" applyBorder="1" applyAlignment="1">
      <alignment horizontal="center" vertical="center"/>
    </xf>
    <xf numFmtId="0" fontId="26" fillId="0" borderId="9" xfId="3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2" xfId="3" applyFont="1" applyBorder="1" applyAlignment="1">
      <alignment horizontal="center" vertical="center"/>
    </xf>
    <xf numFmtId="0" fontId="26" fillId="0" borderId="5" xfId="3" applyFont="1" applyBorder="1" applyAlignment="1">
      <alignment horizontal="left" vertical="center" indent="1"/>
    </xf>
    <xf numFmtId="0" fontId="32" fillId="0" borderId="6" xfId="3" applyFont="1" applyBorder="1" applyAlignment="1">
      <alignment horizontal="right" vertical="center"/>
    </xf>
    <xf numFmtId="0" fontId="32" fillId="0" borderId="5" xfId="3" applyFont="1" applyBorder="1" applyAlignment="1">
      <alignment horizontal="left" vertical="center"/>
    </xf>
    <xf numFmtId="0" fontId="42" fillId="0" borderId="1" xfId="3" applyFont="1" applyBorder="1" applyAlignment="1">
      <alignment horizontal="center" vertical="center"/>
    </xf>
    <xf numFmtId="0" fontId="32" fillId="0" borderId="0" xfId="3" applyFont="1" applyBorder="1" applyAlignment="1">
      <alignment horizontal="center" vertical="center"/>
    </xf>
  </cellXfs>
  <cellStyles count="9">
    <cellStyle name="Normálna" xfId="0" builtinId="0"/>
    <cellStyle name="Normálna 2" xfId="1"/>
    <cellStyle name="Normálna 3" xfId="6"/>
    <cellStyle name="normálne_B O C C I A" xfId="3"/>
    <cellStyle name="normálne_Hárok1" xfId="2"/>
    <cellStyle name="Normální 2" xfId="7"/>
    <cellStyle name="Normální 3" xfId="5"/>
    <cellStyle name="Normální 4" xfId="8"/>
    <cellStyle name="normální_Výsledková listina" xfId="4"/>
  </cellStyles>
  <dxfs count="10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mruColors>
      <color rgb="FF9A1616"/>
      <color rgb="FFA91314"/>
      <color rgb="FF8FC7FF"/>
      <color rgb="FFFFD28F"/>
      <color rgb="FF96F8B0"/>
      <color rgb="FFD5F1FF"/>
      <color rgb="FFFCDED8"/>
      <color rgb="FFD0EBB3"/>
      <color rgb="FFFBFDB5"/>
      <color rgb="FFF8F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4808</xdr:colOff>
      <xdr:row>0</xdr:row>
      <xdr:rowOff>66675</xdr:rowOff>
    </xdr:from>
    <xdr:to>
      <xdr:col>2</xdr:col>
      <xdr:colOff>812800</xdr:colOff>
      <xdr:row>2</xdr:row>
      <xdr:rowOff>223365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408" y="66675"/>
          <a:ext cx="807992" cy="77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48863</xdr:rowOff>
    </xdr:from>
    <xdr:to>
      <xdr:col>1</xdr:col>
      <xdr:colOff>965199</xdr:colOff>
      <xdr:row>2</xdr:row>
      <xdr:rowOff>255976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" y="48863"/>
          <a:ext cx="888999" cy="829413"/>
        </a:xfrm>
        <a:prstGeom prst="rect">
          <a:avLst/>
        </a:prstGeom>
      </xdr:spPr>
    </xdr:pic>
    <xdr:clientData/>
  </xdr:twoCellAnchor>
  <xdr:oneCellAnchor>
    <xdr:from>
      <xdr:col>2</xdr:col>
      <xdr:colOff>4808</xdr:colOff>
      <xdr:row>30</xdr:row>
      <xdr:rowOff>104775</xdr:rowOff>
    </xdr:from>
    <xdr:ext cx="807992" cy="778990"/>
    <xdr:pic>
      <xdr:nvPicPr>
        <xdr:cNvPr id="9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408" y="14747875"/>
          <a:ext cx="807992" cy="77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30</xdr:row>
      <xdr:rowOff>86963</xdr:rowOff>
    </xdr:from>
    <xdr:ext cx="888999" cy="829413"/>
    <xdr:pic>
      <xdr:nvPicPr>
        <xdr:cNvPr id="10" name="Obrázok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" y="14730063"/>
          <a:ext cx="888999" cy="82941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drej_31.10.2014/boccia/zom%20presov/liga%20boccia%20marec2015_podlipniky/podklady%20k%20turnaju/Vysledky%20-%201.%20ligove%20kolo%20BC3%20-%20Presov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DAJE"/>
      <sheetName val="ZOZNAM"/>
      <sheetName val="SKUPINY"/>
      <sheetName val=" A "/>
      <sheetName val=" B "/>
      <sheetName val="PAVÚK"/>
    </sheetNames>
    <sheetDataSet>
      <sheetData sheetId="0"/>
      <sheetData sheetId="1">
        <row r="5">
          <cell r="B5">
            <v>301</v>
          </cell>
          <cell r="C5" t="str">
            <v>Klohna</v>
          </cell>
          <cell r="D5" t="str">
            <v>Boris</v>
          </cell>
          <cell r="E5" t="str">
            <v>Klohna B.</v>
          </cell>
          <cell r="F5" t="str">
            <v>ZOM Prešov</v>
          </cell>
          <cell r="G5" t="str">
            <v>A1</v>
          </cell>
        </row>
        <row r="6">
          <cell r="B6">
            <v>302</v>
          </cell>
          <cell r="C6" t="str">
            <v>Burianek</v>
          </cell>
          <cell r="D6" t="str">
            <v>Adam</v>
          </cell>
          <cell r="E6" t="str">
            <v>Burianek A.</v>
          </cell>
          <cell r="F6" t="str">
            <v>ŠK Altius</v>
          </cell>
          <cell r="G6" t="str">
            <v>A2</v>
          </cell>
        </row>
        <row r="7">
          <cell r="B7">
            <v>303</v>
          </cell>
          <cell r="C7" t="str">
            <v>Košťál</v>
          </cell>
          <cell r="D7" t="str">
            <v>Marián</v>
          </cell>
          <cell r="E7" t="str">
            <v>Košťál M.</v>
          </cell>
          <cell r="F7" t="str">
            <v>ZOM Prešov</v>
          </cell>
          <cell r="G7" t="str">
            <v>A3</v>
          </cell>
        </row>
        <row r="8">
          <cell r="B8">
            <v>304</v>
          </cell>
          <cell r="C8" t="str">
            <v>Tižo</v>
          </cell>
          <cell r="D8" t="str">
            <v>Michal</v>
          </cell>
          <cell r="E8" t="str">
            <v>Tižo M.</v>
          </cell>
          <cell r="F8" t="str">
            <v>OMD v SR</v>
          </cell>
          <cell r="G8" t="str">
            <v>B1</v>
          </cell>
        </row>
        <row r="9">
          <cell r="B9">
            <v>305</v>
          </cell>
          <cell r="C9" t="str">
            <v>Smolková</v>
          </cell>
          <cell r="D9" t="str">
            <v>Mária</v>
          </cell>
          <cell r="E9" t="str">
            <v>Smolková M.</v>
          </cell>
          <cell r="F9" t="str">
            <v>OMD v SR</v>
          </cell>
          <cell r="G9" t="str">
            <v>B2</v>
          </cell>
        </row>
        <row r="10">
          <cell r="B10">
            <v>306</v>
          </cell>
          <cell r="C10" t="str">
            <v>Švarnová</v>
          </cell>
          <cell r="D10" t="str">
            <v>Ľuba</v>
          </cell>
          <cell r="E10" t="str">
            <v>Švarnová Ľ.</v>
          </cell>
          <cell r="F10" t="str">
            <v>OMD v SR</v>
          </cell>
          <cell r="G10" t="str">
            <v>B3</v>
          </cell>
        </row>
        <row r="11">
          <cell r="B11">
            <v>307</v>
          </cell>
          <cell r="E11" t="str">
            <v xml:space="preserve"> .</v>
          </cell>
        </row>
        <row r="12">
          <cell r="B12">
            <v>308</v>
          </cell>
          <cell r="E12" t="str">
            <v xml:space="preserve"> .</v>
          </cell>
        </row>
        <row r="13">
          <cell r="B13">
            <v>309</v>
          </cell>
          <cell r="E13" t="str">
            <v xml:space="preserve"> .</v>
          </cell>
        </row>
        <row r="14">
          <cell r="B14">
            <v>310</v>
          </cell>
          <cell r="E14" t="str">
            <v xml:space="preserve"> .</v>
          </cell>
        </row>
        <row r="15">
          <cell r="B15">
            <v>311</v>
          </cell>
          <cell r="E15" t="str">
            <v xml:space="preserve"> .</v>
          </cell>
        </row>
        <row r="16">
          <cell r="B16">
            <v>312</v>
          </cell>
          <cell r="E16" t="str">
            <v xml:space="preserve"> .</v>
          </cell>
        </row>
        <row r="17">
          <cell r="B17">
            <v>313</v>
          </cell>
          <cell r="E17" t="str">
            <v xml:space="preserve"> .</v>
          </cell>
        </row>
        <row r="18">
          <cell r="B18">
            <v>314</v>
          </cell>
          <cell r="E18" t="str">
            <v xml:space="preserve"> .</v>
          </cell>
        </row>
        <row r="19">
          <cell r="B19">
            <v>315</v>
          </cell>
          <cell r="E19" t="str">
            <v xml:space="preserve"> .</v>
          </cell>
        </row>
        <row r="20">
          <cell r="B20">
            <v>316</v>
          </cell>
          <cell r="E20" t="str">
            <v xml:space="preserve"> .</v>
          </cell>
        </row>
        <row r="21">
          <cell r="B21">
            <v>317</v>
          </cell>
          <cell r="E21" t="str">
            <v xml:space="preserve"> .</v>
          </cell>
        </row>
        <row r="22">
          <cell r="B22">
            <v>318</v>
          </cell>
          <cell r="E22" t="str">
            <v xml:space="preserve"> .</v>
          </cell>
        </row>
        <row r="23">
          <cell r="B23">
            <v>319</v>
          </cell>
          <cell r="E23" t="str">
            <v xml:space="preserve"> .</v>
          </cell>
        </row>
        <row r="24">
          <cell r="B24">
            <v>320</v>
          </cell>
          <cell r="E24" t="str">
            <v xml:space="preserve"> .</v>
          </cell>
        </row>
        <row r="25">
          <cell r="B25">
            <v>321</v>
          </cell>
          <cell r="E25" t="str">
            <v xml:space="preserve"> .</v>
          </cell>
        </row>
        <row r="26">
          <cell r="B26">
            <v>322</v>
          </cell>
          <cell r="E26" t="str">
            <v xml:space="preserve"> .</v>
          </cell>
        </row>
        <row r="27">
          <cell r="B27">
            <v>323</v>
          </cell>
          <cell r="E27" t="str">
            <v xml:space="preserve"> .</v>
          </cell>
        </row>
        <row r="28">
          <cell r="B28">
            <v>324</v>
          </cell>
          <cell r="E28" t="str">
            <v xml:space="preserve"> .</v>
          </cell>
        </row>
        <row r="29">
          <cell r="B29">
            <v>325</v>
          </cell>
          <cell r="E29" t="str">
            <v xml:space="preserve"> .</v>
          </cell>
        </row>
        <row r="30">
          <cell r="B30">
            <v>326</v>
          </cell>
          <cell r="E30" t="str">
            <v xml:space="preserve"> .</v>
          </cell>
        </row>
        <row r="31">
          <cell r="B31">
            <v>327</v>
          </cell>
          <cell r="E31" t="str">
            <v xml:space="preserve"> .</v>
          </cell>
        </row>
        <row r="32">
          <cell r="B32">
            <v>328</v>
          </cell>
          <cell r="E32" t="str">
            <v xml:space="preserve"> .</v>
          </cell>
        </row>
        <row r="33">
          <cell r="B33">
            <v>329</v>
          </cell>
          <cell r="E33" t="str">
            <v xml:space="preserve"> .</v>
          </cell>
        </row>
        <row r="34">
          <cell r="B34">
            <v>330</v>
          </cell>
          <cell r="E34" t="str">
            <v xml:space="preserve"> .</v>
          </cell>
        </row>
        <row r="35">
          <cell r="B35">
            <v>331</v>
          </cell>
          <cell r="E35" t="str">
            <v xml:space="preserve"> .</v>
          </cell>
        </row>
        <row r="36">
          <cell r="B36">
            <v>332</v>
          </cell>
          <cell r="E36" t="str">
            <v xml:space="preserve"> .</v>
          </cell>
        </row>
        <row r="37">
          <cell r="B37">
            <v>333</v>
          </cell>
          <cell r="E37" t="str">
            <v xml:space="preserve"> .</v>
          </cell>
        </row>
        <row r="38">
          <cell r="B38">
            <v>334</v>
          </cell>
          <cell r="E38" t="str">
            <v xml:space="preserve"> .</v>
          </cell>
        </row>
        <row r="39">
          <cell r="B39">
            <v>335</v>
          </cell>
          <cell r="E39" t="str">
            <v xml:space="preserve"> .</v>
          </cell>
        </row>
        <row r="40">
          <cell r="B40">
            <v>336</v>
          </cell>
          <cell r="E40" t="str">
            <v xml:space="preserve"> .</v>
          </cell>
        </row>
        <row r="41">
          <cell r="B41">
            <v>337</v>
          </cell>
          <cell r="E41" t="str">
            <v xml:space="preserve"> .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indexed="13"/>
  </sheetPr>
  <dimension ref="A1:Y44"/>
  <sheetViews>
    <sheetView zoomScaleNormal="100" workbookViewId="0">
      <selection activeCell="C11" sqref="C11:G11"/>
    </sheetView>
  </sheetViews>
  <sheetFormatPr defaultColWidth="9.140625" defaultRowHeight="12.75"/>
  <cols>
    <col min="1" max="1" width="10.7109375" style="71" customWidth="1"/>
    <col min="2" max="2" width="15.85546875" style="71" customWidth="1"/>
    <col min="3" max="3" width="3.28515625" style="71" customWidth="1"/>
    <col min="4" max="4" width="2.140625" style="71" customWidth="1"/>
    <col min="5" max="5" width="11.42578125" style="71" customWidth="1"/>
    <col min="6" max="11" width="9.140625" style="71"/>
    <col min="12" max="12" width="2.42578125" style="71" customWidth="1"/>
    <col min="13" max="13" width="9.140625" style="71"/>
    <col min="14" max="14" width="2.28515625" style="71" customWidth="1"/>
    <col min="15" max="15" width="2.140625" style="71" customWidth="1"/>
    <col min="16" max="16384" width="9.140625" style="71"/>
  </cols>
  <sheetData>
    <row r="1" spans="1:25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25" ht="123.7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</row>
    <row r="3" spans="1:25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T3" s="331">
        <f>C11</f>
        <v>43379</v>
      </c>
      <c r="U3" s="331"/>
    </row>
    <row r="4" spans="1:25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</row>
    <row r="5" spans="1:25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</row>
    <row r="6" spans="1:25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</row>
    <row r="7" spans="1:25" ht="15" customHeight="1">
      <c r="A7" s="222"/>
      <c r="B7" s="219" t="s">
        <v>24</v>
      </c>
      <c r="C7" s="332" t="s">
        <v>51</v>
      </c>
      <c r="D7" s="333"/>
      <c r="E7" s="333"/>
      <c r="F7" s="333"/>
      <c r="G7" s="333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</row>
    <row r="8" spans="1:25" ht="15" customHeight="1">
      <c r="A8" s="222"/>
      <c r="B8" s="219" t="s">
        <v>23</v>
      </c>
      <c r="C8" s="227" t="s">
        <v>1</v>
      </c>
      <c r="D8" s="228"/>
      <c r="E8" s="226"/>
      <c r="F8" s="226"/>
      <c r="G8" s="217"/>
      <c r="H8" s="218"/>
      <c r="I8" s="218"/>
      <c r="J8" s="218"/>
      <c r="K8" s="218">
        <v>5</v>
      </c>
      <c r="L8" s="229" t="e">
        <f>IF(LARGE($BT$32:$BT$68,1)=BT32,1,IF(LARGE($BT$32:$BT$68,2)=BT32,2,IF(LARGE($BT$32:$BT$68,3)=BT32,3,IF(LARGE($BT$32:$BT$68,4)=BT32,4,IF(LARGE($BT$32:$BT$68,5)=BT32,5,-1)))))=IF(LARGE($BT$32:$BT$68,1)=BT32,1,IF(LARGE($BT$32:$BT$68,2)=BT32,2,IF(LARGE($BT$32:$BT$68,3)=BT32,3,IF(LARGE($BT$32:$BT$68,4)=BT32,4,IF(LARGE($BT$32:$BT$68,5)=BT32,5,-1)))))</f>
        <v>#NUM!</v>
      </c>
      <c r="M8" s="230" t="e">
        <f>IF(LARGE($BT$32:$BT$68,1)=BT32,1,IF(LARGE($BT$32:$BT$68,2)=BT32,2,IF(LARGE($BT$32:$BT$68,3)=BT32,3,IF(LARGE($BT$32:$BT$68,4)=BT32,4,IF(LARGE($BT$32:$BT$68,5)=BT32,5,-1)))))=IF(LARGE($BT$32:$BT$68,1)=BT32,1,IF(LARGE($BT$32:$BT$68,2)=BT32,2,IF(LARGE($BT$32:$BT$68,3)=BT32,3,IF(LARGE($BT$32:$BT$68,4)=BT32,4,IF(LARGE($BT$32:$BT$68,5)=BT32,5,-1)))))</f>
        <v>#NUM!</v>
      </c>
      <c r="N8" s="230">
        <f>D8*100</f>
        <v>0</v>
      </c>
      <c r="O8" s="230">
        <f>N8+1</f>
        <v>1</v>
      </c>
      <c r="P8" s="231" t="e">
        <f>IF(LARGE($BT$32:$BT$68,1)=BT32,1,IF(LARGE($BT$32:$BT$68,2)=BT32,2,IF(LARGE($BT$32:$BT$68,3)=BT32,3,IF(LARGE($BT$32:$BT$68,4)=BT32,4,IF(LARGE($BT$32:$BT$68,5)=BT32,5,-1)))))=IF(LARGE($BT$32:$BT$68,1)=BT32,1,IF(LARGE($BT$32:$BT$68,2)=BT32,2,IF(LARGE($BT$32:$BT$68,3)=BT32,3,IF(LARGE($BT$32:$BT$68,4)=BT32,4,IF(LARGE($BT$32:$BT$68,5)=BT32,5,-1)))))</f>
        <v>#NUM!</v>
      </c>
      <c r="Q8" s="218"/>
      <c r="R8" s="218"/>
      <c r="S8" s="218"/>
      <c r="T8" s="218"/>
      <c r="U8" s="218"/>
      <c r="V8" s="218"/>
      <c r="W8" s="218"/>
      <c r="X8" s="218"/>
      <c r="Y8" s="218"/>
    </row>
    <row r="9" spans="1:25" ht="15" customHeight="1">
      <c r="A9" s="222"/>
      <c r="B9" s="220" t="s">
        <v>22</v>
      </c>
      <c r="C9" s="334"/>
      <c r="D9" s="334"/>
      <c r="E9" s="334"/>
      <c r="F9" s="334"/>
      <c r="G9" s="334"/>
      <c r="H9" s="218"/>
      <c r="I9" s="218"/>
      <c r="J9" s="218"/>
      <c r="K9" s="218"/>
      <c r="L9" s="232" t="e">
        <f>IF(LARGE($BT$32:$BT$68,1)=BT32,1,IF(LARGE($BT$32:$BT$68,2)=BT32,2,IF(LARGE($BT$32:$BT$68,3)=BT32,3,IF(LARGE($BT$32:$BT$68,4)=BT32,4,IF(LARGE($BT$32:$BT$68,5)=BT32,5,-1)))))=IF(LARGE($BT$32:$BT$68,1)=BT32,1,IF(LARGE($BT$32:$BT$68,2)=BT32,2,IF(LARGE($BT$32:$BT$68,3)=BT32,3,IF(LARGE($BT$32:$BT$68,4)=BT32,4,IF(LARGE($BT$32:$BT$68,5)=BT32,5,-1)))))</f>
        <v>#NUM!</v>
      </c>
      <c r="M9" s="233" t="s">
        <v>21</v>
      </c>
      <c r="N9" s="234"/>
      <c r="O9" s="233"/>
      <c r="P9" s="235"/>
      <c r="Q9" s="218"/>
      <c r="R9" s="218"/>
      <c r="S9" s="218"/>
      <c r="T9" s="218"/>
      <c r="U9" s="218"/>
      <c r="V9" s="218"/>
      <c r="W9" s="218"/>
      <c r="X9" s="218"/>
      <c r="Y9" s="218"/>
    </row>
    <row r="10" spans="1:25" ht="15" customHeight="1">
      <c r="A10" s="222"/>
      <c r="B10" s="221" t="s">
        <v>20</v>
      </c>
      <c r="C10" s="332" t="s">
        <v>201</v>
      </c>
      <c r="D10" s="333"/>
      <c r="E10" s="333"/>
      <c r="F10" s="333"/>
      <c r="G10" s="333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</row>
    <row r="11" spans="1:25" ht="15" customHeight="1">
      <c r="A11" s="222"/>
      <c r="B11" s="219" t="s">
        <v>19</v>
      </c>
      <c r="C11" s="335">
        <v>43379</v>
      </c>
      <c r="D11" s="335"/>
      <c r="E11" s="335"/>
      <c r="F11" s="335"/>
      <c r="G11" s="335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</row>
    <row r="12" spans="1:25">
      <c r="A12" s="222"/>
      <c r="B12" s="222"/>
      <c r="C12" s="222"/>
      <c r="D12" s="222"/>
      <c r="E12" s="222"/>
      <c r="F12" s="222"/>
      <c r="G12" s="222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</row>
    <row r="13" spans="1:25">
      <c r="A13" s="222"/>
      <c r="B13" s="223" t="s">
        <v>18</v>
      </c>
      <c r="C13" s="222"/>
      <c r="D13" s="222"/>
      <c r="E13" s="222"/>
      <c r="F13" s="222"/>
      <c r="G13" s="222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</row>
    <row r="14" spans="1:25">
      <c r="A14" s="222"/>
      <c r="B14" s="222"/>
      <c r="C14" s="222"/>
      <c r="D14" s="222"/>
      <c r="E14" s="222"/>
      <c r="F14" s="222"/>
      <c r="G14" s="222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</row>
    <row r="15" spans="1:25">
      <c r="A15" s="218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</row>
    <row r="16" spans="1:25">
      <c r="A16" s="21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</row>
    <row r="17" spans="1:25" ht="12.75" customHeight="1">
      <c r="A17" s="218"/>
      <c r="B17" s="224"/>
      <c r="C17" s="224"/>
      <c r="D17" s="224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</row>
    <row r="18" spans="1:25" ht="12.75" customHeight="1">
      <c r="A18" s="218"/>
      <c r="B18" s="224"/>
      <c r="C18" s="224"/>
      <c r="D18" s="224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</row>
    <row r="19" spans="1:25" ht="12.75" customHeight="1">
      <c r="A19" s="218"/>
      <c r="B19" s="224"/>
      <c r="C19" s="224"/>
      <c r="D19" s="224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</row>
    <row r="20" spans="1:25" ht="12.75" customHeight="1">
      <c r="A20" s="218"/>
      <c r="B20" s="224"/>
      <c r="C20" s="224"/>
      <c r="D20" s="224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</row>
    <row r="21" spans="1:25" ht="12.75" customHeight="1">
      <c r="A21" s="218"/>
      <c r="B21" s="224"/>
      <c r="C21" s="224"/>
      <c r="D21" s="224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</row>
    <row r="22" spans="1:25" ht="12.75" customHeight="1">
      <c r="A22" s="218"/>
      <c r="B22" s="224"/>
      <c r="C22" s="224"/>
      <c r="D22" s="224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</row>
    <row r="23" spans="1:25" ht="12.75" customHeight="1">
      <c r="A23" s="218"/>
      <c r="B23" s="224"/>
      <c r="C23" s="224"/>
      <c r="D23" s="224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</row>
    <row r="24" spans="1:25" ht="12.75" customHeight="1">
      <c r="A24" s="218"/>
      <c r="B24" s="224"/>
      <c r="C24" s="224"/>
      <c r="D24" s="224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</row>
    <row r="25" spans="1:25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</row>
    <row r="26" spans="1:25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</row>
    <row r="27" spans="1:25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</row>
    <row r="28" spans="1:25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</row>
    <row r="29" spans="1:25">
      <c r="A29" s="218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</row>
    <row r="30" spans="1:25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</row>
    <row r="31" spans="1:25">
      <c r="A31" s="218"/>
      <c r="B31" s="218"/>
      <c r="C31" s="218"/>
      <c r="D31" s="218"/>
      <c r="E31" s="225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</row>
    <row r="32" spans="1:25">
      <c r="A32" s="218"/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</row>
    <row r="33" spans="1:25">
      <c r="A33" s="218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</row>
    <row r="34" spans="1:25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</row>
    <row r="35" spans="1:25">
      <c r="A35" s="218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</row>
    <row r="36" spans="1:25">
      <c r="A36" s="218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</row>
    <row r="37" spans="1:25">
      <c r="A37" s="218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</row>
    <row r="38" spans="1:25">
      <c r="A38" s="218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</row>
    <row r="39" spans="1:25">
      <c r="A39" s="218"/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</row>
    <row r="40" spans="1:25">
      <c r="A40" s="218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</row>
    <row r="41" spans="1:25">
      <c r="A41" s="218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</row>
    <row r="42" spans="1:25">
      <c r="A42" s="218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</row>
    <row r="43" spans="1:25">
      <c r="A43" s="218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</row>
    <row r="44" spans="1:25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</row>
  </sheetData>
  <sheetProtection selectLockedCells="1" selectUnlockedCells="1"/>
  <mergeCells count="5">
    <mergeCell ref="T3:U3"/>
    <mergeCell ref="C7:G7"/>
    <mergeCell ref="C9:G9"/>
    <mergeCell ref="C10:G10"/>
    <mergeCell ref="C11:G1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D23"/>
  <sheetViews>
    <sheetView showGridLines="0" zoomScaleNormal="100" workbookViewId="0">
      <selection activeCell="AD8" sqref="AD8:AD9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127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57" t="s">
        <v>17</v>
      </c>
      <c r="D3" s="57" t="s">
        <v>16</v>
      </c>
      <c r="E3" s="57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57" t="s">
        <v>12</v>
      </c>
      <c r="X3" s="57" t="s">
        <v>11</v>
      </c>
      <c r="Y3" s="57" t="s">
        <v>10</v>
      </c>
      <c r="Z3" s="57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65">
        <v>1</v>
      </c>
      <c r="C4" s="482">
        <f>SKUPINY!G16</f>
        <v>21</v>
      </c>
      <c r="D4" s="467" t="str">
        <f>SKUPINY!H16</f>
        <v>Burianek A.</v>
      </c>
      <c r="E4" s="468" t="str">
        <f>SKUPINY!I16</f>
        <v>Šk Altius</v>
      </c>
      <c r="F4" s="488"/>
      <c r="G4" s="489"/>
      <c r="H4" s="490"/>
      <c r="I4" s="43">
        <v>1</v>
      </c>
      <c r="J4" s="96" t="s">
        <v>6</v>
      </c>
      <c r="K4" s="44">
        <v>3</v>
      </c>
      <c r="L4" s="43">
        <v>12</v>
      </c>
      <c r="M4" s="96" t="s">
        <v>6</v>
      </c>
      <c r="N4" s="44">
        <v>0</v>
      </c>
      <c r="O4" s="43"/>
      <c r="P4" s="96" t="s">
        <v>6</v>
      </c>
      <c r="Q4" s="44"/>
      <c r="R4" s="439">
        <f>COUNT(I4,L4,O4)</f>
        <v>2</v>
      </c>
      <c r="S4" s="461">
        <f>IF(I4&gt;K4,1,0)+IF(L4&gt;N4,1,0)+IF(O4&gt;Q4,1,0)+IF(I5&gt;K5,1,0)+IF(L5&gt;N5,1,0)+IF(O5&gt;Q5,1,0)</f>
        <v>1</v>
      </c>
      <c r="T4" s="462">
        <f>SUM(I4,L4,O4)</f>
        <v>13</v>
      </c>
      <c r="U4" s="472" t="s">
        <v>6</v>
      </c>
      <c r="V4" s="464">
        <f>SUM(K4,N4,Q4)</f>
        <v>3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0.5</v>
      </c>
      <c r="AB4" s="473">
        <f>(T4-V4)/R4</f>
        <v>5</v>
      </c>
      <c r="AC4" s="473">
        <f>T4/R4</f>
        <v>6.5</v>
      </c>
      <c r="AD4" s="456">
        <v>2</v>
      </c>
    </row>
    <row r="5" spans="2:30" ht="12" customHeight="1">
      <c r="B5" s="465"/>
      <c r="C5" s="483"/>
      <c r="D5" s="467"/>
      <c r="E5" s="468"/>
      <c r="F5" s="491"/>
      <c r="G5" s="492"/>
      <c r="H5" s="493"/>
      <c r="I5" s="45"/>
      <c r="J5" s="97" t="str">
        <f>IF(ISNUMBER(F7),":","")</f>
        <v/>
      </c>
      <c r="K5" s="47"/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 t="str">
        <f>IF(ISNUMBER(N7),N7,"")</f>
        <v/>
      </c>
      <c r="P5" s="97" t="str">
        <f>IF(ISNUMBER(L7),":","")</f>
        <v/>
      </c>
      <c r="Q5" s="47" t="str">
        <f>IF(ISNUMBER(L7),L7,"")</f>
        <v/>
      </c>
      <c r="R5" s="440"/>
      <c r="S5" s="46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65">
        <v>2</v>
      </c>
      <c r="C6" s="482">
        <f>SKUPINY!G17</f>
        <v>22</v>
      </c>
      <c r="D6" s="467" t="str">
        <f>SKUPINY!H17</f>
        <v>Klohna B.</v>
      </c>
      <c r="E6" s="468" t="str">
        <f>SKUPINY!I17</f>
        <v>ZOM Prešov</v>
      </c>
      <c r="F6" s="43">
        <v>3</v>
      </c>
      <c r="G6" s="96" t="s">
        <v>6</v>
      </c>
      <c r="H6" s="44">
        <v>1</v>
      </c>
      <c r="I6" s="469"/>
      <c r="J6" s="469"/>
      <c r="K6" s="469"/>
      <c r="L6" s="43">
        <v>4</v>
      </c>
      <c r="M6" s="96" t="s">
        <v>6</v>
      </c>
      <c r="N6" s="44">
        <v>1</v>
      </c>
      <c r="O6" s="43"/>
      <c r="P6" s="96" t="s">
        <v>6</v>
      </c>
      <c r="Q6" s="44"/>
      <c r="R6" s="439">
        <f>COUNT(F6,L6,O6)</f>
        <v>2</v>
      </c>
      <c r="S6" s="470">
        <f>IF(F6&gt;H6,1,0)+IF(L6&gt;N6,1,0)+IF(O6&gt;Q6,1,0)+IF(F7&gt;H7,1,0)+IF(L7&gt;N7,1,0)+IF(O7&gt;Q7,1,0)</f>
        <v>2</v>
      </c>
      <c r="T6" s="462">
        <f>SUM(F6,I6,L6,O6)</f>
        <v>7</v>
      </c>
      <c r="U6" s="472" t="s">
        <v>6</v>
      </c>
      <c r="V6" s="464">
        <f>SUM(H6,K6,N6,Q6)</f>
        <v>2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1</v>
      </c>
      <c r="AB6" s="473">
        <f t="shared" ref="AB6" si="1">(T6-V6)/R6</f>
        <v>2.5</v>
      </c>
      <c r="AC6" s="473">
        <f t="shared" ref="AC6" si="2">T6/R6</f>
        <v>3.5</v>
      </c>
      <c r="AD6" s="456">
        <v>1</v>
      </c>
    </row>
    <row r="7" spans="2:30" ht="12" customHeight="1">
      <c r="B7" s="465"/>
      <c r="C7" s="483"/>
      <c r="D7" s="467"/>
      <c r="E7" s="468"/>
      <c r="F7" s="48"/>
      <c r="G7" s="97" t="str">
        <f>IF(ISNUMBER(F7),":","")</f>
        <v/>
      </c>
      <c r="H7" s="47"/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 t="str">
        <f>IF(ISNUMBER(N9),N9,"")</f>
        <v/>
      </c>
      <c r="P7" s="97" t="str">
        <f>IF(ISNUMBER(L9),":","")</f>
        <v/>
      </c>
      <c r="Q7" s="47" t="str">
        <f>IF(ISNUMBER(L9),L9,"")</f>
        <v/>
      </c>
      <c r="R7" s="440"/>
      <c r="S7" s="47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65">
        <v>3</v>
      </c>
      <c r="C8" s="482">
        <f>SKUPINY!G18</f>
        <v>23</v>
      </c>
      <c r="D8" s="467" t="str">
        <f>SKUPINY!H18</f>
        <v>Rostašová E.</v>
      </c>
      <c r="E8" s="468" t="str">
        <f>SKUPINY!I18</f>
        <v>Šk Altius</v>
      </c>
      <c r="F8" s="43">
        <v>0</v>
      </c>
      <c r="G8" s="96" t="s">
        <v>6</v>
      </c>
      <c r="H8" s="44">
        <v>12</v>
      </c>
      <c r="I8" s="43">
        <v>1</v>
      </c>
      <c r="J8" s="96" t="s">
        <v>6</v>
      </c>
      <c r="K8" s="44">
        <v>4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0</v>
      </c>
      <c r="T8" s="462">
        <f>SUM(F8,I8,L8,O8)</f>
        <v>1</v>
      </c>
      <c r="U8" s="472" t="s">
        <v>6</v>
      </c>
      <c r="V8" s="464">
        <f>SUM(H8,K8,N8,Q8)</f>
        <v>16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0</v>
      </c>
      <c r="AB8" s="473">
        <f t="shared" ref="AB8" si="4">(T8-V8)/R8</f>
        <v>-7.5</v>
      </c>
      <c r="AC8" s="473">
        <f t="shared" ref="AC8" si="5">T8/R8</f>
        <v>0.5</v>
      </c>
      <c r="AD8" s="456">
        <v>3</v>
      </c>
    </row>
    <row r="9" spans="2:30" ht="12" customHeight="1">
      <c r="B9" s="465"/>
      <c r="C9" s="483"/>
      <c r="D9" s="467"/>
      <c r="E9" s="468"/>
      <c r="F9" s="48"/>
      <c r="G9" s="97" t="str">
        <f>IF(ISNUMBER(F9),":","")</f>
        <v/>
      </c>
      <c r="H9" s="47"/>
      <c r="I9" s="45"/>
      <c r="J9" s="97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97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65">
        <v>4</v>
      </c>
      <c r="C10" s="482">
        <f>SKUPINY!G19</f>
        <v>24</v>
      </c>
      <c r="D10" s="467" t="str">
        <f>SKUPINY!H19</f>
        <v xml:space="preserve"> .</v>
      </c>
      <c r="E10" s="468">
        <f>SKUPINY!I19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65"/>
      <c r="C11" s="483"/>
      <c r="D11" s="467"/>
      <c r="E11" s="468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B1:C1"/>
    <mergeCell ref="D1:E1"/>
    <mergeCell ref="F3:H3"/>
    <mergeCell ref="I3:K3"/>
    <mergeCell ref="L3:N3"/>
    <mergeCell ref="AA4:AA5"/>
    <mergeCell ref="T3:V3"/>
    <mergeCell ref="B4:B5"/>
    <mergeCell ref="C4:C5"/>
    <mergeCell ref="D4:D5"/>
    <mergeCell ref="E4:E5"/>
    <mergeCell ref="F4:H5"/>
    <mergeCell ref="R4:R5"/>
    <mergeCell ref="S4:S5"/>
    <mergeCell ref="T4:T5"/>
    <mergeCell ref="U4:U5"/>
    <mergeCell ref="O3:Q3"/>
    <mergeCell ref="Y6:Y7"/>
    <mergeCell ref="AB4:AB5"/>
    <mergeCell ref="AC4:AC5"/>
    <mergeCell ref="AD4:AD5"/>
    <mergeCell ref="B6:B7"/>
    <mergeCell ref="C6:C7"/>
    <mergeCell ref="D6:D7"/>
    <mergeCell ref="E6:E7"/>
    <mergeCell ref="I6:K7"/>
    <mergeCell ref="R6:R7"/>
    <mergeCell ref="S6:S7"/>
    <mergeCell ref="V4:V5"/>
    <mergeCell ref="W4:W5"/>
    <mergeCell ref="X4:X5"/>
    <mergeCell ref="Y4:Y5"/>
    <mergeCell ref="Z4:Z5"/>
    <mergeCell ref="T6:T7"/>
    <mergeCell ref="U6:U7"/>
    <mergeCell ref="V6:V7"/>
    <mergeCell ref="W6:W7"/>
    <mergeCell ref="X6:X7"/>
    <mergeCell ref="B8:B9"/>
    <mergeCell ref="C8:C9"/>
    <mergeCell ref="D8:D9"/>
    <mergeCell ref="E8:E9"/>
    <mergeCell ref="L8:N9"/>
    <mergeCell ref="Z6:Z7"/>
    <mergeCell ref="AA6:AA7"/>
    <mergeCell ref="AB6:AB7"/>
    <mergeCell ref="AC6:AC7"/>
    <mergeCell ref="AD6:AD7"/>
    <mergeCell ref="AC8:AC9"/>
    <mergeCell ref="R8:R9"/>
    <mergeCell ref="S8:S9"/>
    <mergeCell ref="T8:T9"/>
    <mergeCell ref="U8:U9"/>
    <mergeCell ref="V8:V9"/>
    <mergeCell ref="W8:W9"/>
    <mergeCell ref="AA10:AA11"/>
    <mergeCell ref="AD8:AD9"/>
    <mergeCell ref="B10:B11"/>
    <mergeCell ref="C10:C11"/>
    <mergeCell ref="D10:D11"/>
    <mergeCell ref="E10:E11"/>
    <mergeCell ref="O10:Q11"/>
    <mergeCell ref="R10:R11"/>
    <mergeCell ref="S10:S11"/>
    <mergeCell ref="T10:T11"/>
    <mergeCell ref="U10:U11"/>
    <mergeCell ref="X8:X9"/>
    <mergeCell ref="Y8:Y9"/>
    <mergeCell ref="Z8:Z9"/>
    <mergeCell ref="AA8:AA9"/>
    <mergeCell ref="AB8:AB9"/>
    <mergeCell ref="D15:M23"/>
    <mergeCell ref="O15:S22"/>
    <mergeCell ref="T15:AD22"/>
    <mergeCell ref="O23:AD23"/>
    <mergeCell ref="AB10:AB11"/>
    <mergeCell ref="AC10:AC11"/>
    <mergeCell ref="AD10:AD11"/>
    <mergeCell ref="C13:D13"/>
    <mergeCell ref="E13:K13"/>
    <mergeCell ref="P13:S13"/>
    <mergeCell ref="AB13:AD13"/>
    <mergeCell ref="V10:V11"/>
    <mergeCell ref="W10:W11"/>
    <mergeCell ref="X10:X11"/>
    <mergeCell ref="Y10:Y11"/>
    <mergeCell ref="Z10:Z11"/>
  </mergeCells>
  <conditionalFormatting sqref="R4:R11">
    <cfRule type="cellIs" dxfId="15" priority="6" operator="equal">
      <formula>0</formula>
    </cfRule>
  </conditionalFormatting>
  <conditionalFormatting sqref="R4:AC11">
    <cfRule type="cellIs" dxfId="14" priority="3" operator="equal">
      <formula>0</formula>
    </cfRule>
    <cfRule type="cellIs" priority="4" operator="equal">
      <formula>0</formula>
    </cfRule>
    <cfRule type="cellIs" priority="5" operator="equal">
      <formula>0</formula>
    </cfRule>
  </conditionalFormatting>
  <conditionalFormatting sqref="E4:E11">
    <cfRule type="cellIs" dxfId="13" priority="2" operator="equal">
      <formula>0</formula>
    </cfRule>
  </conditionalFormatting>
  <conditionalFormatting sqref="AA4:AC11">
    <cfRule type="containsErrors" dxfId="12" priority="1">
      <formula>ISERROR(AA4)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D23"/>
  <sheetViews>
    <sheetView showGridLines="0" zoomScaleNormal="100" workbookViewId="0">
      <selection activeCell="AD8" sqref="AD8:AD9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126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57" t="s">
        <v>17</v>
      </c>
      <c r="D3" s="57" t="s">
        <v>16</v>
      </c>
      <c r="E3" s="57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57" t="s">
        <v>12</v>
      </c>
      <c r="X3" s="57" t="s">
        <v>11</v>
      </c>
      <c r="Y3" s="57" t="s">
        <v>10</v>
      </c>
      <c r="Z3" s="57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65">
        <v>1</v>
      </c>
      <c r="C4" s="482">
        <f>SKUPINY!G24</f>
        <v>25</v>
      </c>
      <c r="D4" s="467" t="str">
        <f>SKUPINY!H24</f>
        <v>Andrejčík S.</v>
      </c>
      <c r="E4" s="468" t="str">
        <f>SKUPINY!I24</f>
        <v>ŠK Victoria</v>
      </c>
      <c r="F4" s="488"/>
      <c r="G4" s="489"/>
      <c r="H4" s="490"/>
      <c r="I4" s="43">
        <v>4</v>
      </c>
      <c r="J4" s="96" t="s">
        <v>6</v>
      </c>
      <c r="K4" s="44">
        <v>2</v>
      </c>
      <c r="L4" s="43">
        <v>14</v>
      </c>
      <c r="M4" s="96" t="s">
        <v>6</v>
      </c>
      <c r="N4" s="44">
        <v>0</v>
      </c>
      <c r="O4" s="43"/>
      <c r="P4" s="96" t="s">
        <v>6</v>
      </c>
      <c r="Q4" s="44"/>
      <c r="R4" s="439">
        <f>COUNT(I4,L4,O4)</f>
        <v>2</v>
      </c>
      <c r="S4" s="470">
        <f>IF(I4&gt;K4,1,0)+IF(L4&gt;N4,1,0)+IF(O4&gt;Q4,1,0)+IF(I5&gt;K5,1,0)+IF(L5&gt;N5,1,0)+IF(O5&gt;Q5,1,0)</f>
        <v>2</v>
      </c>
      <c r="T4" s="462">
        <f>SUM(I4,L4,O4)</f>
        <v>18</v>
      </c>
      <c r="U4" s="472" t="s">
        <v>6</v>
      </c>
      <c r="V4" s="464">
        <f>SUM(K4,N4,Q4)</f>
        <v>2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1</v>
      </c>
      <c r="AB4" s="473">
        <f>(T4-V4)/R4</f>
        <v>8</v>
      </c>
      <c r="AC4" s="473">
        <f>T4/R4</f>
        <v>9</v>
      </c>
      <c r="AD4" s="456">
        <v>1</v>
      </c>
    </row>
    <row r="5" spans="2:30" ht="12" customHeight="1">
      <c r="B5" s="465"/>
      <c r="C5" s="483"/>
      <c r="D5" s="467"/>
      <c r="E5" s="468"/>
      <c r="F5" s="491"/>
      <c r="G5" s="492"/>
      <c r="H5" s="493"/>
      <c r="I5" s="45"/>
      <c r="J5" s="97" t="str">
        <f>IF(ISNUMBER(F7),":","")</f>
        <v/>
      </c>
      <c r="K5" s="47"/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 t="str">
        <f>IF(ISNUMBER(N7),N7,"")</f>
        <v/>
      </c>
      <c r="P5" s="97" t="str">
        <f>IF(ISNUMBER(L7),":","")</f>
        <v/>
      </c>
      <c r="Q5" s="47" t="str">
        <f>IF(ISNUMBER(L7),L7,"")</f>
        <v/>
      </c>
      <c r="R5" s="440"/>
      <c r="S5" s="47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65">
        <v>2</v>
      </c>
      <c r="C6" s="482">
        <f>SKUPINY!G25</f>
        <v>26</v>
      </c>
      <c r="D6" s="467" t="str">
        <f>SKUPINY!H25</f>
        <v>Balcová M.</v>
      </c>
      <c r="E6" s="468" t="str">
        <f>SKUPINY!I25</f>
        <v>Šk Altius</v>
      </c>
      <c r="F6" s="43">
        <v>2</v>
      </c>
      <c r="G6" s="96" t="s">
        <v>6</v>
      </c>
      <c r="H6" s="44">
        <v>4</v>
      </c>
      <c r="I6" s="469"/>
      <c r="J6" s="469"/>
      <c r="K6" s="469"/>
      <c r="L6" s="43">
        <v>5</v>
      </c>
      <c r="M6" s="96" t="s">
        <v>6</v>
      </c>
      <c r="N6" s="44">
        <v>2</v>
      </c>
      <c r="O6" s="43"/>
      <c r="P6" s="96" t="s">
        <v>6</v>
      </c>
      <c r="Q6" s="44"/>
      <c r="R6" s="439">
        <f>COUNT(F6,L6,O6)</f>
        <v>2</v>
      </c>
      <c r="S6" s="470">
        <f>IF(F6&gt;H6,1,0)+IF(L6&gt;N6,1,0)+IF(O6&gt;Q6,1,0)+IF(F7&gt;H7,1,0)+IF(L7&gt;N7,1,0)+IF(O7&gt;Q7,1,0)</f>
        <v>1</v>
      </c>
      <c r="T6" s="462">
        <f>SUM(F6,I6,L6,O6)</f>
        <v>7</v>
      </c>
      <c r="U6" s="472" t="s">
        <v>6</v>
      </c>
      <c r="V6" s="464">
        <f>SUM(H6,K6,N6,Q6)</f>
        <v>6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0.5</v>
      </c>
      <c r="AB6" s="473">
        <f t="shared" ref="AB6" si="1">(T6-V6)/R6</f>
        <v>0.5</v>
      </c>
      <c r="AC6" s="473">
        <f t="shared" ref="AC6" si="2">T6/R6</f>
        <v>3.5</v>
      </c>
      <c r="AD6" s="456">
        <v>2</v>
      </c>
    </row>
    <row r="7" spans="2:30" ht="12" customHeight="1">
      <c r="B7" s="465"/>
      <c r="C7" s="483"/>
      <c r="D7" s="467"/>
      <c r="E7" s="468"/>
      <c r="F7" s="48"/>
      <c r="G7" s="97" t="str">
        <f>IF(ISNUMBER(F7),":","")</f>
        <v/>
      </c>
      <c r="H7" s="47"/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 t="str">
        <f>IF(ISNUMBER(N9),N9,"")</f>
        <v/>
      </c>
      <c r="P7" s="97" t="str">
        <f>IF(ISNUMBER(L9),":","")</f>
        <v/>
      </c>
      <c r="Q7" s="47" t="str">
        <f>IF(ISNUMBER(L9),L9,"")</f>
        <v/>
      </c>
      <c r="R7" s="440"/>
      <c r="S7" s="47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65">
        <v>3</v>
      </c>
      <c r="C8" s="482">
        <f>SKUPINY!G26</f>
        <v>27</v>
      </c>
      <c r="D8" s="467" t="str">
        <f>SKUPINY!H26</f>
        <v>Burian M.</v>
      </c>
      <c r="E8" s="468" t="str">
        <f>SKUPINY!I26</f>
        <v>Šk Altius</v>
      </c>
      <c r="F8" s="43">
        <v>0</v>
      </c>
      <c r="G8" s="96" t="s">
        <v>6</v>
      </c>
      <c r="H8" s="44">
        <v>14</v>
      </c>
      <c r="I8" s="43">
        <v>2</v>
      </c>
      <c r="J8" s="96" t="s">
        <v>6</v>
      </c>
      <c r="K8" s="44">
        <v>5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0</v>
      </c>
      <c r="T8" s="462">
        <f>SUM(F8,I8,L8,O8)</f>
        <v>2</v>
      </c>
      <c r="U8" s="472" t="s">
        <v>6</v>
      </c>
      <c r="V8" s="464">
        <f>SUM(H8,K8,N8,Q8)</f>
        <v>19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0</v>
      </c>
      <c r="AB8" s="473">
        <f t="shared" ref="AB8" si="4">(T8-V8)/R8</f>
        <v>-8.5</v>
      </c>
      <c r="AC8" s="473">
        <f t="shared" ref="AC8" si="5">T8/R8</f>
        <v>1</v>
      </c>
      <c r="AD8" s="456">
        <v>3</v>
      </c>
    </row>
    <row r="9" spans="2:30" ht="12" customHeight="1">
      <c r="B9" s="465"/>
      <c r="C9" s="483"/>
      <c r="D9" s="467"/>
      <c r="E9" s="468"/>
      <c r="F9" s="48"/>
      <c r="G9" s="97" t="str">
        <f>IF(ISNUMBER(F9),":","")</f>
        <v/>
      </c>
      <c r="H9" s="47"/>
      <c r="I9" s="45"/>
      <c r="J9" s="97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97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65">
        <v>4</v>
      </c>
      <c r="C10" s="482">
        <f>SKUPINY!G27</f>
        <v>28</v>
      </c>
      <c r="D10" s="467" t="str">
        <f>SKUPINY!H27</f>
        <v xml:space="preserve"> .</v>
      </c>
      <c r="E10" s="468">
        <f>SKUPINY!I27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65"/>
      <c r="C11" s="483"/>
      <c r="D11" s="467"/>
      <c r="E11" s="468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B1:C1"/>
    <mergeCell ref="D1:E1"/>
    <mergeCell ref="F3:H3"/>
    <mergeCell ref="I3:K3"/>
    <mergeCell ref="L3:N3"/>
    <mergeCell ref="AA4:AA5"/>
    <mergeCell ref="T3:V3"/>
    <mergeCell ref="B4:B5"/>
    <mergeCell ref="C4:C5"/>
    <mergeCell ref="D4:D5"/>
    <mergeCell ref="E4:E5"/>
    <mergeCell ref="F4:H5"/>
    <mergeCell ref="R4:R5"/>
    <mergeCell ref="S4:S5"/>
    <mergeCell ref="T4:T5"/>
    <mergeCell ref="U4:U5"/>
    <mergeCell ref="O3:Q3"/>
    <mergeCell ref="Y6:Y7"/>
    <mergeCell ref="AB4:AB5"/>
    <mergeCell ref="AC4:AC5"/>
    <mergeCell ref="AD4:AD5"/>
    <mergeCell ref="B6:B7"/>
    <mergeCell ref="C6:C7"/>
    <mergeCell ref="D6:D7"/>
    <mergeCell ref="E6:E7"/>
    <mergeCell ref="I6:K7"/>
    <mergeCell ref="R6:R7"/>
    <mergeCell ref="S6:S7"/>
    <mergeCell ref="V4:V5"/>
    <mergeCell ref="W4:W5"/>
    <mergeCell ref="X4:X5"/>
    <mergeCell ref="Y4:Y5"/>
    <mergeCell ref="Z4:Z5"/>
    <mergeCell ref="T6:T7"/>
    <mergeCell ref="U6:U7"/>
    <mergeCell ref="V6:V7"/>
    <mergeCell ref="W6:W7"/>
    <mergeCell ref="X6:X7"/>
    <mergeCell ref="B8:B9"/>
    <mergeCell ref="C8:C9"/>
    <mergeCell ref="D8:D9"/>
    <mergeCell ref="E8:E9"/>
    <mergeCell ref="L8:N9"/>
    <mergeCell ref="Z6:Z7"/>
    <mergeCell ref="AA6:AA7"/>
    <mergeCell ref="AB6:AB7"/>
    <mergeCell ref="AC6:AC7"/>
    <mergeCell ref="AD6:AD7"/>
    <mergeCell ref="AC8:AC9"/>
    <mergeCell ref="R8:R9"/>
    <mergeCell ref="S8:S9"/>
    <mergeCell ref="T8:T9"/>
    <mergeCell ref="U8:U9"/>
    <mergeCell ref="V8:V9"/>
    <mergeCell ref="W8:W9"/>
    <mergeCell ref="AA10:AA11"/>
    <mergeCell ref="AD8:AD9"/>
    <mergeCell ref="B10:B11"/>
    <mergeCell ref="C10:C11"/>
    <mergeCell ref="D10:D11"/>
    <mergeCell ref="E10:E11"/>
    <mergeCell ref="O10:Q11"/>
    <mergeCell ref="R10:R11"/>
    <mergeCell ref="S10:S11"/>
    <mergeCell ref="T10:T11"/>
    <mergeCell ref="U10:U11"/>
    <mergeCell ref="X8:X9"/>
    <mergeCell ref="Y8:Y9"/>
    <mergeCell ref="Z8:Z9"/>
    <mergeCell ref="AA8:AA9"/>
    <mergeCell ref="AB8:AB9"/>
    <mergeCell ref="D15:M23"/>
    <mergeCell ref="O15:S22"/>
    <mergeCell ref="T15:AD22"/>
    <mergeCell ref="O23:AD23"/>
    <mergeCell ref="AB10:AB11"/>
    <mergeCell ref="AC10:AC11"/>
    <mergeCell ref="AD10:AD11"/>
    <mergeCell ref="C13:D13"/>
    <mergeCell ref="E13:K13"/>
    <mergeCell ref="P13:S13"/>
    <mergeCell ref="AB13:AD13"/>
    <mergeCell ref="V10:V11"/>
    <mergeCell ref="W10:W11"/>
    <mergeCell ref="X10:X11"/>
    <mergeCell ref="Y10:Y11"/>
    <mergeCell ref="Z10:Z11"/>
  </mergeCells>
  <conditionalFormatting sqref="R4:AC11">
    <cfRule type="cellIs" dxfId="11" priority="3" operator="equal">
      <formula>0</formula>
    </cfRule>
  </conditionalFormatting>
  <conditionalFormatting sqref="E4:E11">
    <cfRule type="cellIs" dxfId="10" priority="2" operator="equal">
      <formula>0</formula>
    </cfRule>
  </conditionalFormatting>
  <conditionalFormatting sqref="AA4:AC11">
    <cfRule type="containsErrors" dxfId="9" priority="1">
      <formula>ISERROR(AA4)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D23"/>
  <sheetViews>
    <sheetView showGridLines="0" zoomScaleNormal="100" workbookViewId="0">
      <selection activeCell="AD6" sqref="AD6:AD7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123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57" t="s">
        <v>17</v>
      </c>
      <c r="D3" s="57" t="s">
        <v>16</v>
      </c>
      <c r="E3" s="57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57" t="s">
        <v>12</v>
      </c>
      <c r="X3" s="57" t="s">
        <v>11</v>
      </c>
      <c r="Y3" s="57" t="s">
        <v>10</v>
      </c>
      <c r="Z3" s="57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65">
        <v>1</v>
      </c>
      <c r="C4" s="482">
        <f>SKUPINY!G32</f>
        <v>29</v>
      </c>
      <c r="D4" s="467" t="str">
        <f>SKUPINY!H32</f>
        <v>Ďurkovič R.</v>
      </c>
      <c r="E4" s="468" t="str">
        <f>SKUPINY!I32</f>
        <v>Šk Altius</v>
      </c>
      <c r="F4" s="488"/>
      <c r="G4" s="489"/>
      <c r="H4" s="490"/>
      <c r="I4" s="43">
        <v>4</v>
      </c>
      <c r="J4" s="96" t="s">
        <v>6</v>
      </c>
      <c r="K4" s="44">
        <v>4</v>
      </c>
      <c r="L4" s="43">
        <v>7</v>
      </c>
      <c r="M4" s="96" t="s">
        <v>6</v>
      </c>
      <c r="N4" s="44">
        <v>0</v>
      </c>
      <c r="O4" s="43"/>
      <c r="P4" s="96" t="s">
        <v>6</v>
      </c>
      <c r="Q4" s="44"/>
      <c r="R4" s="439">
        <f>COUNT(I4,L4,O4)</f>
        <v>2</v>
      </c>
      <c r="S4" s="461">
        <f>IF(I4&gt;K4,1,0)+IF(L4&gt;N4,1,0)+IF(O4&gt;Q4,1,0)+IF(I5&gt;K5,1,0)+IF(L5&gt;N5,1,0)+IF(O5&gt;Q5,1,0)</f>
        <v>1</v>
      </c>
      <c r="T4" s="462">
        <f>SUM(I4,L4,O4)</f>
        <v>11</v>
      </c>
      <c r="U4" s="472" t="s">
        <v>6</v>
      </c>
      <c r="V4" s="464">
        <f>SUM(K4,N4,Q4)</f>
        <v>4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0.5</v>
      </c>
      <c r="AB4" s="473">
        <f>(T4-V4)/R4</f>
        <v>3.5</v>
      </c>
      <c r="AC4" s="473">
        <f>T4/R4</f>
        <v>5.5</v>
      </c>
      <c r="AD4" s="456">
        <v>1</v>
      </c>
    </row>
    <row r="5" spans="2:30" ht="12" customHeight="1">
      <c r="B5" s="465"/>
      <c r="C5" s="483"/>
      <c r="D5" s="467"/>
      <c r="E5" s="468"/>
      <c r="F5" s="491"/>
      <c r="G5" s="492"/>
      <c r="H5" s="493"/>
      <c r="I5" s="45">
        <v>0</v>
      </c>
      <c r="J5" s="97" t="str">
        <f>IF(ISNUMBER(F7),":","")</f>
        <v>:</v>
      </c>
      <c r="K5" s="47">
        <v>1</v>
      </c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 t="str">
        <f>IF(ISNUMBER(N7),N7,"")</f>
        <v/>
      </c>
      <c r="P5" s="97" t="str">
        <f>IF(ISNUMBER(L7),":","")</f>
        <v/>
      </c>
      <c r="Q5" s="47" t="str">
        <f>IF(ISNUMBER(L7),L7,"")</f>
        <v/>
      </c>
      <c r="R5" s="440"/>
      <c r="S5" s="46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65">
        <v>2</v>
      </c>
      <c r="C6" s="482">
        <f>SKUPINY!G33</f>
        <v>30</v>
      </c>
      <c r="D6" s="467" t="str">
        <f>SKUPINY!H33</f>
        <v>Strehársky M.</v>
      </c>
      <c r="E6" s="468" t="str">
        <f>SKUPINY!I33</f>
        <v>Šk Altius</v>
      </c>
      <c r="F6" s="43">
        <v>4</v>
      </c>
      <c r="G6" s="96" t="s">
        <v>6</v>
      </c>
      <c r="H6" s="44">
        <v>4</v>
      </c>
      <c r="I6" s="469"/>
      <c r="J6" s="469"/>
      <c r="K6" s="469"/>
      <c r="L6" s="43">
        <v>1</v>
      </c>
      <c r="M6" s="96" t="s">
        <v>6</v>
      </c>
      <c r="N6" s="44">
        <v>6</v>
      </c>
      <c r="O6" s="43"/>
      <c r="P6" s="96" t="s">
        <v>6</v>
      </c>
      <c r="Q6" s="44"/>
      <c r="R6" s="439">
        <f>COUNT(F6,L6,O6)</f>
        <v>2</v>
      </c>
      <c r="S6" s="470">
        <f>IF(F6&gt;H6,1,0)+IF(L6&gt;N6,1,0)+IF(O6&gt;Q6,1,0)+IF(F7&gt;H7,1,0)+IF(L7&gt;N7,1,0)+IF(O7&gt;Q7,1,0)</f>
        <v>1</v>
      </c>
      <c r="T6" s="462">
        <f>SUM(F6,I6,L6,O6)</f>
        <v>5</v>
      </c>
      <c r="U6" s="472" t="s">
        <v>6</v>
      </c>
      <c r="V6" s="464">
        <f>SUM(H6,K6,N6,Q6)</f>
        <v>10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0.5</v>
      </c>
      <c r="AB6" s="473">
        <f t="shared" ref="AB6" si="1">(T6-V6)/R6</f>
        <v>-2.5</v>
      </c>
      <c r="AC6" s="473">
        <f t="shared" ref="AC6" si="2">T6/R6</f>
        <v>2.5</v>
      </c>
      <c r="AD6" s="456">
        <v>3</v>
      </c>
    </row>
    <row r="7" spans="2:30" ht="12" customHeight="1">
      <c r="B7" s="465"/>
      <c r="C7" s="483"/>
      <c r="D7" s="467"/>
      <c r="E7" s="468"/>
      <c r="F7" s="48">
        <v>1</v>
      </c>
      <c r="G7" s="97" t="str">
        <f>IF(ISNUMBER(F7),":","")</f>
        <v>:</v>
      </c>
      <c r="H7" s="47">
        <v>0</v>
      </c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 t="str">
        <f>IF(ISNUMBER(N9),N9,"")</f>
        <v/>
      </c>
      <c r="P7" s="97" t="str">
        <f>IF(ISNUMBER(L9),":","")</f>
        <v/>
      </c>
      <c r="Q7" s="47" t="str">
        <f>IF(ISNUMBER(L9),L9,"")</f>
        <v/>
      </c>
      <c r="R7" s="440"/>
      <c r="S7" s="47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65">
        <v>3</v>
      </c>
      <c r="C8" s="482">
        <f>SKUPINY!G34</f>
        <v>31</v>
      </c>
      <c r="D8" s="467" t="str">
        <f>SKUPINY!H34</f>
        <v>Klimčo M.</v>
      </c>
      <c r="E8" s="468" t="str">
        <f>SKUPINY!I34</f>
        <v>ZOM Prešov</v>
      </c>
      <c r="F8" s="43">
        <v>0</v>
      </c>
      <c r="G8" s="96" t="s">
        <v>6</v>
      </c>
      <c r="H8" s="44">
        <v>7</v>
      </c>
      <c r="I8" s="43">
        <v>6</v>
      </c>
      <c r="J8" s="96" t="s">
        <v>6</v>
      </c>
      <c r="K8" s="44">
        <v>1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1</v>
      </c>
      <c r="T8" s="462">
        <f>SUM(F8,I8,L8,O8)</f>
        <v>6</v>
      </c>
      <c r="U8" s="472" t="s">
        <v>6</v>
      </c>
      <c r="V8" s="464">
        <f>SUM(H8,K8,N8,Q8)</f>
        <v>8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0.5</v>
      </c>
      <c r="AB8" s="473">
        <f t="shared" ref="AB8" si="4">(T8-V8)/R8</f>
        <v>-1</v>
      </c>
      <c r="AC8" s="473">
        <f t="shared" ref="AC8" si="5">T8/R8</f>
        <v>3</v>
      </c>
      <c r="AD8" s="456">
        <v>2</v>
      </c>
    </row>
    <row r="9" spans="2:30" ht="12" customHeight="1">
      <c r="B9" s="465"/>
      <c r="C9" s="483"/>
      <c r="D9" s="467"/>
      <c r="E9" s="468"/>
      <c r="F9" s="48"/>
      <c r="G9" s="97" t="str">
        <f>IF(ISNUMBER(F9),":","")</f>
        <v/>
      </c>
      <c r="H9" s="47"/>
      <c r="I9" s="45"/>
      <c r="J9" s="97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97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65">
        <v>4</v>
      </c>
      <c r="C10" s="482">
        <f>SKUPINY!G35</f>
        <v>32</v>
      </c>
      <c r="D10" s="467" t="str">
        <f>SKUPINY!H35</f>
        <v xml:space="preserve"> .</v>
      </c>
      <c r="E10" s="468">
        <f>SKUPINY!I35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65"/>
      <c r="C11" s="483"/>
      <c r="D11" s="467"/>
      <c r="E11" s="468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B1:C1"/>
    <mergeCell ref="D1:E1"/>
    <mergeCell ref="F3:H3"/>
    <mergeCell ref="I3:K3"/>
    <mergeCell ref="L3:N3"/>
    <mergeCell ref="AA4:AA5"/>
    <mergeCell ref="T3:V3"/>
    <mergeCell ref="B4:B5"/>
    <mergeCell ref="C4:C5"/>
    <mergeCell ref="D4:D5"/>
    <mergeCell ref="E4:E5"/>
    <mergeCell ref="F4:H5"/>
    <mergeCell ref="R4:R5"/>
    <mergeCell ref="S4:S5"/>
    <mergeCell ref="T4:T5"/>
    <mergeCell ref="U4:U5"/>
    <mergeCell ref="O3:Q3"/>
    <mergeCell ref="Y6:Y7"/>
    <mergeCell ref="AB4:AB5"/>
    <mergeCell ref="AC4:AC5"/>
    <mergeCell ref="AD4:AD5"/>
    <mergeCell ref="B6:B7"/>
    <mergeCell ref="C6:C7"/>
    <mergeCell ref="D6:D7"/>
    <mergeCell ref="E6:E7"/>
    <mergeCell ref="I6:K7"/>
    <mergeCell ref="R6:R7"/>
    <mergeCell ref="S6:S7"/>
    <mergeCell ref="V4:V5"/>
    <mergeCell ref="W4:W5"/>
    <mergeCell ref="X4:X5"/>
    <mergeCell ref="Y4:Y5"/>
    <mergeCell ref="Z4:Z5"/>
    <mergeCell ref="T6:T7"/>
    <mergeCell ref="U6:U7"/>
    <mergeCell ref="V6:V7"/>
    <mergeCell ref="W6:W7"/>
    <mergeCell ref="X6:X7"/>
    <mergeCell ref="B8:B9"/>
    <mergeCell ref="C8:C9"/>
    <mergeCell ref="D8:D9"/>
    <mergeCell ref="E8:E9"/>
    <mergeCell ref="L8:N9"/>
    <mergeCell ref="Z6:Z7"/>
    <mergeCell ref="AA6:AA7"/>
    <mergeCell ref="AB6:AB7"/>
    <mergeCell ref="AC6:AC7"/>
    <mergeCell ref="AD6:AD7"/>
    <mergeCell ref="AC8:AC9"/>
    <mergeCell ref="R8:R9"/>
    <mergeCell ref="S8:S9"/>
    <mergeCell ref="T8:T9"/>
    <mergeCell ref="U8:U9"/>
    <mergeCell ref="V8:V9"/>
    <mergeCell ref="W8:W9"/>
    <mergeCell ref="AA10:AA11"/>
    <mergeCell ref="AD8:AD9"/>
    <mergeCell ref="B10:B11"/>
    <mergeCell ref="C10:C11"/>
    <mergeCell ref="D10:D11"/>
    <mergeCell ref="E10:E11"/>
    <mergeCell ref="O10:Q11"/>
    <mergeCell ref="R10:R11"/>
    <mergeCell ref="S10:S11"/>
    <mergeCell ref="T10:T11"/>
    <mergeCell ref="U10:U11"/>
    <mergeCell ref="X8:X9"/>
    <mergeCell ref="Y8:Y9"/>
    <mergeCell ref="Z8:Z9"/>
    <mergeCell ref="AA8:AA9"/>
    <mergeCell ref="AB8:AB9"/>
    <mergeCell ref="D15:M23"/>
    <mergeCell ref="O15:S22"/>
    <mergeCell ref="T15:AD22"/>
    <mergeCell ref="O23:AD23"/>
    <mergeCell ref="AB10:AB11"/>
    <mergeCell ref="AC10:AC11"/>
    <mergeCell ref="AD10:AD11"/>
    <mergeCell ref="C13:D13"/>
    <mergeCell ref="E13:K13"/>
    <mergeCell ref="P13:S13"/>
    <mergeCell ref="AB13:AD13"/>
    <mergeCell ref="V10:V11"/>
    <mergeCell ref="W10:W11"/>
    <mergeCell ref="X10:X11"/>
    <mergeCell ref="Y10:Y11"/>
    <mergeCell ref="Z10:Z11"/>
  </mergeCells>
  <conditionalFormatting sqref="R4:AC11">
    <cfRule type="cellIs" dxfId="8" priority="3" operator="equal">
      <formula>0</formula>
    </cfRule>
  </conditionalFormatting>
  <conditionalFormatting sqref="E4:E11">
    <cfRule type="cellIs" dxfId="7" priority="2" operator="equal">
      <formula>0</formula>
    </cfRule>
  </conditionalFormatting>
  <conditionalFormatting sqref="AA4:AC11">
    <cfRule type="containsErrors" dxfId="6" priority="1">
      <formula>ISERROR(AA4)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D23"/>
  <sheetViews>
    <sheetView showGridLines="0" zoomScaleNormal="100" workbookViewId="0">
      <selection activeCell="AD8" sqref="AD8:AD9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124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199" t="s">
        <v>17</v>
      </c>
      <c r="D3" s="199" t="s">
        <v>16</v>
      </c>
      <c r="E3" s="199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199" t="s">
        <v>12</v>
      </c>
      <c r="X3" s="199" t="s">
        <v>11</v>
      </c>
      <c r="Y3" s="199" t="s">
        <v>10</v>
      </c>
      <c r="Z3" s="199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65">
        <v>1</v>
      </c>
      <c r="C4" s="482">
        <f>SKUPINY!B40</f>
        <v>33</v>
      </c>
      <c r="D4" s="467" t="str">
        <f>SKUPINY!C40</f>
        <v>Kondela ľ.</v>
      </c>
      <c r="E4" s="468" t="str">
        <f>SKUPINY!D40</f>
        <v>OMD</v>
      </c>
      <c r="F4" s="488"/>
      <c r="G4" s="489"/>
      <c r="H4" s="490"/>
      <c r="I4" s="43">
        <v>0</v>
      </c>
      <c r="J4" s="96" t="s">
        <v>6</v>
      </c>
      <c r="K4" s="44">
        <v>9</v>
      </c>
      <c r="L4" s="43">
        <v>10</v>
      </c>
      <c r="M4" s="96" t="s">
        <v>6</v>
      </c>
      <c r="N4" s="44">
        <v>1</v>
      </c>
      <c r="O4" s="43"/>
      <c r="P4" s="96" t="s">
        <v>6</v>
      </c>
      <c r="Q4" s="44"/>
      <c r="R4" s="439">
        <f>COUNT(I4,L4,O4)</f>
        <v>2</v>
      </c>
      <c r="S4" s="461">
        <f>IF(I4&gt;K4,1,0)+IF(L4&gt;N4,1,0)+IF(O4&gt;Q4,1,0)+IF(I5&gt;K5,1,0)+IF(L5&gt;N5,1,0)+IF(O5&gt;Q5,1,0)</f>
        <v>1</v>
      </c>
      <c r="T4" s="462">
        <f>SUM(I4,L4,O4)</f>
        <v>10</v>
      </c>
      <c r="U4" s="472" t="s">
        <v>6</v>
      </c>
      <c r="V4" s="464">
        <f>SUM(K4,N4,Q4)</f>
        <v>10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0.5</v>
      </c>
      <c r="AB4" s="473">
        <f>(T4-V4)/R4</f>
        <v>0</v>
      </c>
      <c r="AC4" s="473">
        <f>T4/R4</f>
        <v>5</v>
      </c>
      <c r="AD4" s="456">
        <v>2</v>
      </c>
    </row>
    <row r="5" spans="2:30" ht="12" customHeight="1">
      <c r="B5" s="465"/>
      <c r="C5" s="483"/>
      <c r="D5" s="467"/>
      <c r="E5" s="468"/>
      <c r="F5" s="491"/>
      <c r="G5" s="492"/>
      <c r="H5" s="493"/>
      <c r="I5" s="45"/>
      <c r="J5" s="97" t="str">
        <f>IF(ISNUMBER(F7),":","")</f>
        <v/>
      </c>
      <c r="K5" s="47"/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/>
      <c r="P5" s="97" t="str">
        <f>IF(ISNUMBER(L7),":","")</f>
        <v/>
      </c>
      <c r="Q5" s="47"/>
      <c r="R5" s="440"/>
      <c r="S5" s="46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65">
        <v>2</v>
      </c>
      <c r="C6" s="482">
        <f>SKUPINY!B41</f>
        <v>34</v>
      </c>
      <c r="D6" s="467" t="str">
        <f>SKUPINY!C41</f>
        <v>Varga P.</v>
      </c>
      <c r="E6" s="468" t="str">
        <f>SKUPINY!D41</f>
        <v>Šk Altius</v>
      </c>
      <c r="F6" s="43">
        <v>9</v>
      </c>
      <c r="G6" s="96" t="s">
        <v>6</v>
      </c>
      <c r="H6" s="44">
        <v>0</v>
      </c>
      <c r="I6" s="469"/>
      <c r="J6" s="469"/>
      <c r="K6" s="469"/>
      <c r="L6" s="43">
        <v>7</v>
      </c>
      <c r="M6" s="96" t="s">
        <v>6</v>
      </c>
      <c r="N6" s="44">
        <v>0</v>
      </c>
      <c r="O6" s="43"/>
      <c r="P6" s="96" t="s">
        <v>6</v>
      </c>
      <c r="Q6" s="44"/>
      <c r="R6" s="439">
        <f>COUNT(F6,L6,O6)</f>
        <v>2</v>
      </c>
      <c r="S6" s="470">
        <f>IF(F6&gt;H6,1,0)+IF(L6&gt;N6,1,0)+IF(O6&gt;Q6,1,0)+IF(F7&gt;H7,1,0)+IF(L7&gt;N7,1,0)+IF(O7&gt;Q7,1,0)</f>
        <v>2</v>
      </c>
      <c r="T6" s="462">
        <f>SUM(F6,I6,L6,O6)</f>
        <v>16</v>
      </c>
      <c r="U6" s="472" t="s">
        <v>6</v>
      </c>
      <c r="V6" s="464">
        <f>SUM(H6,K6,N6,Q6)</f>
        <v>0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1</v>
      </c>
      <c r="AB6" s="473">
        <f t="shared" ref="AB6" si="1">(T6-V6)/R6</f>
        <v>8</v>
      </c>
      <c r="AC6" s="473">
        <f t="shared" ref="AC6" si="2">T6/R6</f>
        <v>8</v>
      </c>
      <c r="AD6" s="456">
        <v>1</v>
      </c>
    </row>
    <row r="7" spans="2:30" ht="12" customHeight="1">
      <c r="B7" s="465"/>
      <c r="C7" s="483"/>
      <c r="D7" s="467"/>
      <c r="E7" s="468"/>
      <c r="F7" s="48"/>
      <c r="G7" s="97" t="str">
        <f>IF(ISNUMBER(F7),":","")</f>
        <v/>
      </c>
      <c r="H7" s="47"/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 t="str">
        <f>IF(ISNUMBER(N9),N9,"")</f>
        <v/>
      </c>
      <c r="P7" s="97" t="str">
        <f>IF(ISNUMBER(L9),":","")</f>
        <v/>
      </c>
      <c r="Q7" s="47" t="str">
        <f>IF(ISNUMBER(L9),L9,"")</f>
        <v/>
      </c>
      <c r="R7" s="440"/>
      <c r="S7" s="47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65">
        <v>3</v>
      </c>
      <c r="C8" s="482">
        <f>SKUPINY!B42</f>
        <v>35</v>
      </c>
      <c r="D8" s="467" t="str">
        <f>SKUPINY!C42</f>
        <v>Sotoniak D.</v>
      </c>
      <c r="E8" s="468" t="str">
        <f>SKUPINY!D42</f>
        <v>OMD</v>
      </c>
      <c r="F8" s="43">
        <v>1</v>
      </c>
      <c r="G8" s="96" t="s">
        <v>6</v>
      </c>
      <c r="H8" s="44">
        <v>10</v>
      </c>
      <c r="I8" s="43">
        <v>0</v>
      </c>
      <c r="J8" s="96" t="s">
        <v>6</v>
      </c>
      <c r="K8" s="44">
        <v>7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0</v>
      </c>
      <c r="T8" s="462">
        <f>SUM(F8,I8,L8,O8)</f>
        <v>1</v>
      </c>
      <c r="U8" s="472" t="s">
        <v>6</v>
      </c>
      <c r="V8" s="464">
        <f>SUM(H8,K8,N8,Q8)</f>
        <v>17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0</v>
      </c>
      <c r="AB8" s="473">
        <f t="shared" ref="AB8" si="4">(T8-V8)/R8</f>
        <v>-8</v>
      </c>
      <c r="AC8" s="473">
        <f t="shared" ref="AC8" si="5">T8/R8</f>
        <v>0.5</v>
      </c>
      <c r="AD8" s="456">
        <v>3</v>
      </c>
    </row>
    <row r="9" spans="2:30" ht="12" customHeight="1">
      <c r="B9" s="465"/>
      <c r="C9" s="483"/>
      <c r="D9" s="467"/>
      <c r="E9" s="468"/>
      <c r="F9" s="48"/>
      <c r="G9" s="97" t="str">
        <f>IF(ISNUMBER(F9),":","")</f>
        <v/>
      </c>
      <c r="H9" s="47"/>
      <c r="I9" s="45"/>
      <c r="J9" s="97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97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65">
        <v>4</v>
      </c>
      <c r="C10" s="482">
        <f>SKUPINY!B43</f>
        <v>36</v>
      </c>
      <c r="D10" s="467" t="str">
        <f>SKUPINY!C43</f>
        <v xml:space="preserve"> .</v>
      </c>
      <c r="E10" s="468">
        <f>SKUPINY!D43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65"/>
      <c r="C11" s="483"/>
      <c r="D11" s="467"/>
      <c r="E11" s="468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D15:M23"/>
    <mergeCell ref="O15:S22"/>
    <mergeCell ref="T15:AD22"/>
    <mergeCell ref="O23:AD23"/>
    <mergeCell ref="AB10:AB11"/>
    <mergeCell ref="AC10:AC11"/>
    <mergeCell ref="AD10:AD11"/>
    <mergeCell ref="C13:D13"/>
    <mergeCell ref="E13:K13"/>
    <mergeCell ref="P13:S13"/>
    <mergeCell ref="AB13:AD13"/>
    <mergeCell ref="V10:V11"/>
    <mergeCell ref="W10:W11"/>
    <mergeCell ref="X10:X11"/>
    <mergeCell ref="Y10:Y11"/>
    <mergeCell ref="Z10:Z11"/>
    <mergeCell ref="AA10:AA11"/>
    <mergeCell ref="AD8:AD9"/>
    <mergeCell ref="B10:B11"/>
    <mergeCell ref="C10:C11"/>
    <mergeCell ref="D10:D11"/>
    <mergeCell ref="E10:E11"/>
    <mergeCell ref="O10:Q11"/>
    <mergeCell ref="R10:R11"/>
    <mergeCell ref="S10:S11"/>
    <mergeCell ref="T10:T11"/>
    <mergeCell ref="U10:U11"/>
    <mergeCell ref="X8:X9"/>
    <mergeCell ref="Y8:Y9"/>
    <mergeCell ref="Z8:Z9"/>
    <mergeCell ref="AA8:AA9"/>
    <mergeCell ref="AB8:AB9"/>
    <mergeCell ref="AC8:AC9"/>
    <mergeCell ref="R8:R9"/>
    <mergeCell ref="S8:S9"/>
    <mergeCell ref="T8:T9"/>
    <mergeCell ref="U8:U9"/>
    <mergeCell ref="V8:V9"/>
    <mergeCell ref="W8:W9"/>
    <mergeCell ref="Z6:Z7"/>
    <mergeCell ref="AA6:AA7"/>
    <mergeCell ref="AB6:AB7"/>
    <mergeCell ref="AC6:AC7"/>
    <mergeCell ref="AD6:AD7"/>
    <mergeCell ref="B8:B9"/>
    <mergeCell ref="C8:C9"/>
    <mergeCell ref="D8:D9"/>
    <mergeCell ref="E8:E9"/>
    <mergeCell ref="L8:N9"/>
    <mergeCell ref="T6:T7"/>
    <mergeCell ref="U6:U7"/>
    <mergeCell ref="V6:V7"/>
    <mergeCell ref="W6:W7"/>
    <mergeCell ref="X6:X7"/>
    <mergeCell ref="Y6:Y7"/>
    <mergeCell ref="AB4:AB5"/>
    <mergeCell ref="AC4:AC5"/>
    <mergeCell ref="AD4:AD5"/>
    <mergeCell ref="B6:B7"/>
    <mergeCell ref="C6:C7"/>
    <mergeCell ref="D6:D7"/>
    <mergeCell ref="E6:E7"/>
    <mergeCell ref="I6:K7"/>
    <mergeCell ref="R6:R7"/>
    <mergeCell ref="S6:S7"/>
    <mergeCell ref="V4:V5"/>
    <mergeCell ref="W4:W5"/>
    <mergeCell ref="X4:X5"/>
    <mergeCell ref="Y4:Y5"/>
    <mergeCell ref="Z4:Z5"/>
    <mergeCell ref="AA4:AA5"/>
    <mergeCell ref="T3:V3"/>
    <mergeCell ref="B4:B5"/>
    <mergeCell ref="C4:C5"/>
    <mergeCell ref="D4:D5"/>
    <mergeCell ref="E4:E5"/>
    <mergeCell ref="F4:H5"/>
    <mergeCell ref="R4:R5"/>
    <mergeCell ref="S4:S5"/>
    <mergeCell ref="T4:T5"/>
    <mergeCell ref="U4:U5"/>
    <mergeCell ref="O3:Q3"/>
    <mergeCell ref="B1:C1"/>
    <mergeCell ref="D1:E1"/>
    <mergeCell ref="F3:H3"/>
    <mergeCell ref="I3:K3"/>
    <mergeCell ref="L3:N3"/>
  </mergeCells>
  <conditionalFormatting sqref="R4:AC11">
    <cfRule type="cellIs" dxfId="5" priority="3" operator="equal">
      <formula>0</formula>
    </cfRule>
  </conditionalFormatting>
  <conditionalFormatting sqref="E4:E11">
    <cfRule type="cellIs" dxfId="4" priority="2" operator="equal">
      <formula>0</formula>
    </cfRule>
  </conditionalFormatting>
  <conditionalFormatting sqref="AA4:AC11">
    <cfRule type="containsErrors" dxfId="3" priority="1">
      <formula>ISERROR(AA4)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D23"/>
  <sheetViews>
    <sheetView showGridLines="0" zoomScaleNormal="100" workbookViewId="0">
      <selection activeCell="AD6" sqref="AD6:AD7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125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199" t="s">
        <v>17</v>
      </c>
      <c r="D3" s="199" t="s">
        <v>16</v>
      </c>
      <c r="E3" s="199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199" t="s">
        <v>12</v>
      </c>
      <c r="X3" s="199" t="s">
        <v>11</v>
      </c>
      <c r="Y3" s="199" t="s">
        <v>10</v>
      </c>
      <c r="Z3" s="199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65">
        <v>1</v>
      </c>
      <c r="C4" s="482">
        <f>SKUPINY!G40</f>
        <v>37</v>
      </c>
      <c r="D4" s="467" t="str">
        <f>SKUPINY!H40</f>
        <v>Ryšavá P.</v>
      </c>
      <c r="E4" s="468" t="str">
        <f>SKUPINY!I40</f>
        <v>Šk Altius</v>
      </c>
      <c r="F4" s="488"/>
      <c r="G4" s="489"/>
      <c r="H4" s="490"/>
      <c r="I4" s="43">
        <v>9</v>
      </c>
      <c r="J4" s="96" t="s">
        <v>6</v>
      </c>
      <c r="K4" s="44">
        <v>0</v>
      </c>
      <c r="L4" s="43">
        <v>2</v>
      </c>
      <c r="M4" s="96" t="s">
        <v>6</v>
      </c>
      <c r="N4" s="44">
        <v>9</v>
      </c>
      <c r="O4" s="43"/>
      <c r="P4" s="96" t="s">
        <v>6</v>
      </c>
      <c r="Q4" s="44"/>
      <c r="R4" s="439">
        <f>COUNT(I4,L4,O4)</f>
        <v>2</v>
      </c>
      <c r="S4" s="461">
        <f>IF(I4&gt;K4,1,0)+IF(L4&gt;N4,1,0)+IF(O4&gt;Q4,1,0)+IF(I5&gt;K5,1,0)+IF(L5&gt;N5,1,0)+IF(O5&gt;Q5,1,0)</f>
        <v>1</v>
      </c>
      <c r="T4" s="462">
        <f>SUM(I4,L4,O4)</f>
        <v>11</v>
      </c>
      <c r="U4" s="472" t="s">
        <v>6</v>
      </c>
      <c r="V4" s="464">
        <f>SUM(K4,N4,Q4)</f>
        <v>9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0.5</v>
      </c>
      <c r="AB4" s="473">
        <f>(T4-V4)/R4</f>
        <v>1</v>
      </c>
      <c r="AC4" s="473">
        <f>T4/R4</f>
        <v>5.5</v>
      </c>
      <c r="AD4" s="456">
        <v>2</v>
      </c>
    </row>
    <row r="5" spans="2:30" ht="12" customHeight="1">
      <c r="B5" s="465"/>
      <c r="C5" s="483"/>
      <c r="D5" s="467"/>
      <c r="E5" s="468"/>
      <c r="F5" s="491"/>
      <c r="G5" s="492"/>
      <c r="H5" s="493"/>
      <c r="I5" s="45"/>
      <c r="J5" s="97" t="str">
        <f>IF(ISNUMBER(F7),":","")</f>
        <v/>
      </c>
      <c r="K5" s="47"/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 t="str">
        <f>IF(ISNUMBER(N7),N7,"")</f>
        <v/>
      </c>
      <c r="P5" s="97" t="str">
        <f>IF(ISNUMBER(L7),":","")</f>
        <v/>
      </c>
      <c r="Q5" s="47" t="str">
        <f>IF(ISNUMBER(L7),L7,"")</f>
        <v/>
      </c>
      <c r="R5" s="440"/>
      <c r="S5" s="46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65">
        <v>2</v>
      </c>
      <c r="C6" s="482">
        <f>SKUPINY!G41</f>
        <v>38</v>
      </c>
      <c r="D6" s="467" t="str">
        <f>SKUPINY!H41</f>
        <v>Soročinová B.</v>
      </c>
      <c r="E6" s="468" t="str">
        <f>SKUPINY!I41</f>
        <v>OMD</v>
      </c>
      <c r="F6" s="43">
        <v>0</v>
      </c>
      <c r="G6" s="96" t="s">
        <v>6</v>
      </c>
      <c r="H6" s="44">
        <v>9</v>
      </c>
      <c r="I6" s="469"/>
      <c r="J6" s="469"/>
      <c r="K6" s="469"/>
      <c r="L6" s="43">
        <v>1</v>
      </c>
      <c r="M6" s="96" t="s">
        <v>6</v>
      </c>
      <c r="N6" s="44">
        <v>3</v>
      </c>
      <c r="O6" s="43"/>
      <c r="P6" s="96" t="s">
        <v>6</v>
      </c>
      <c r="Q6" s="44"/>
      <c r="R6" s="439">
        <f>COUNT(F6,L6,O6)</f>
        <v>2</v>
      </c>
      <c r="S6" s="470">
        <f>IF(F6&gt;H6,1,0)+IF(L6&gt;N6,1,0)+IF(O6&gt;Q6,1,0)+IF(F7&gt;H7,1,0)+IF(L7&gt;N7,1,0)+IF(O7&gt;Q7,1,0)</f>
        <v>0</v>
      </c>
      <c r="T6" s="462">
        <f>SUM(F6,I6,L6,O6)</f>
        <v>1</v>
      </c>
      <c r="U6" s="472" t="s">
        <v>6</v>
      </c>
      <c r="V6" s="464">
        <f>SUM(H6,K6,N6,Q6)</f>
        <v>12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0</v>
      </c>
      <c r="AB6" s="473">
        <f t="shared" ref="AB6" si="1">(T6-V6)/R6</f>
        <v>-5.5</v>
      </c>
      <c r="AC6" s="473">
        <f t="shared" ref="AC6" si="2">T6/R6</f>
        <v>0.5</v>
      </c>
      <c r="AD6" s="456">
        <v>3</v>
      </c>
    </row>
    <row r="7" spans="2:30" ht="12" customHeight="1">
      <c r="B7" s="465"/>
      <c r="C7" s="483"/>
      <c r="D7" s="467"/>
      <c r="E7" s="468"/>
      <c r="F7" s="48"/>
      <c r="G7" s="97" t="str">
        <f>IF(ISNUMBER(F7),":","")</f>
        <v/>
      </c>
      <c r="H7" s="47"/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 t="str">
        <f>IF(ISNUMBER(N9),N9,"")</f>
        <v/>
      </c>
      <c r="P7" s="97" t="str">
        <f>IF(ISNUMBER(L9),":","")</f>
        <v/>
      </c>
      <c r="Q7" s="47" t="str">
        <f>IF(ISNUMBER(L9),L9,"")</f>
        <v/>
      </c>
      <c r="R7" s="440"/>
      <c r="S7" s="47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65">
        <v>3</v>
      </c>
      <c r="C8" s="482">
        <f>SKUPINY!G42</f>
        <v>39</v>
      </c>
      <c r="D8" s="467" t="str">
        <f>SKUPINY!H42</f>
        <v>Suchánek N.</v>
      </c>
      <c r="E8" s="468" t="str">
        <f>SKUPINY!I42</f>
        <v>OMD</v>
      </c>
      <c r="F8" s="43">
        <v>9</v>
      </c>
      <c r="G8" s="96" t="s">
        <v>6</v>
      </c>
      <c r="H8" s="44">
        <v>2</v>
      </c>
      <c r="I8" s="43">
        <v>3</v>
      </c>
      <c r="J8" s="96" t="s">
        <v>6</v>
      </c>
      <c r="K8" s="44">
        <v>1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2</v>
      </c>
      <c r="T8" s="462">
        <f>SUM(F8,I8,L8,O8)</f>
        <v>12</v>
      </c>
      <c r="U8" s="472" t="s">
        <v>6</v>
      </c>
      <c r="V8" s="464">
        <f>SUM(H8,K8,N8,Q8)</f>
        <v>3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1</v>
      </c>
      <c r="AB8" s="473">
        <f t="shared" ref="AB8" si="4">(T8-V8)/R8</f>
        <v>4.5</v>
      </c>
      <c r="AC8" s="473">
        <f t="shared" ref="AC8" si="5">T8/R8</f>
        <v>6</v>
      </c>
      <c r="AD8" s="456">
        <v>1</v>
      </c>
    </row>
    <row r="9" spans="2:30" ht="12" customHeight="1">
      <c r="B9" s="465"/>
      <c r="C9" s="483"/>
      <c r="D9" s="467"/>
      <c r="E9" s="468"/>
      <c r="F9" s="48"/>
      <c r="G9" s="97" t="str">
        <f>IF(ISNUMBER(F9),":","")</f>
        <v/>
      </c>
      <c r="H9" s="47"/>
      <c r="I9" s="45"/>
      <c r="J9" s="97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97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65">
        <v>4</v>
      </c>
      <c r="C10" s="482">
        <f>SKUPINY!G43</f>
        <v>40</v>
      </c>
      <c r="D10" s="467" t="str">
        <f>SKUPINY!H43</f>
        <v xml:space="preserve"> .</v>
      </c>
      <c r="E10" s="468">
        <f>SKUPINY!I43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65"/>
      <c r="C11" s="483"/>
      <c r="D11" s="467"/>
      <c r="E11" s="468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D15:M23"/>
    <mergeCell ref="O15:S22"/>
    <mergeCell ref="T15:AD22"/>
    <mergeCell ref="O23:AD23"/>
    <mergeCell ref="AB10:AB11"/>
    <mergeCell ref="AC10:AC11"/>
    <mergeCell ref="AD10:AD11"/>
    <mergeCell ref="C13:D13"/>
    <mergeCell ref="E13:K13"/>
    <mergeCell ref="P13:S13"/>
    <mergeCell ref="AB13:AD13"/>
    <mergeCell ref="V10:V11"/>
    <mergeCell ref="W10:W11"/>
    <mergeCell ref="X10:X11"/>
    <mergeCell ref="Y10:Y11"/>
    <mergeCell ref="Z10:Z11"/>
    <mergeCell ref="AA10:AA11"/>
    <mergeCell ref="AD8:AD9"/>
    <mergeCell ref="B10:B11"/>
    <mergeCell ref="C10:C11"/>
    <mergeCell ref="D10:D11"/>
    <mergeCell ref="E10:E11"/>
    <mergeCell ref="O10:Q11"/>
    <mergeCell ref="R10:R11"/>
    <mergeCell ref="S10:S11"/>
    <mergeCell ref="T10:T11"/>
    <mergeCell ref="U10:U11"/>
    <mergeCell ref="X8:X9"/>
    <mergeCell ref="Y8:Y9"/>
    <mergeCell ref="Z8:Z9"/>
    <mergeCell ref="AA8:AA9"/>
    <mergeCell ref="AB8:AB9"/>
    <mergeCell ref="AC8:AC9"/>
    <mergeCell ref="R8:R9"/>
    <mergeCell ref="S8:S9"/>
    <mergeCell ref="T8:T9"/>
    <mergeCell ref="U8:U9"/>
    <mergeCell ref="V8:V9"/>
    <mergeCell ref="W8:W9"/>
    <mergeCell ref="Z6:Z7"/>
    <mergeCell ref="AA6:AA7"/>
    <mergeCell ref="AB6:AB7"/>
    <mergeCell ref="AC6:AC7"/>
    <mergeCell ref="AD6:AD7"/>
    <mergeCell ref="B8:B9"/>
    <mergeCell ref="C8:C9"/>
    <mergeCell ref="D8:D9"/>
    <mergeCell ref="E8:E9"/>
    <mergeCell ref="L8:N9"/>
    <mergeCell ref="T6:T7"/>
    <mergeCell ref="U6:U7"/>
    <mergeCell ref="V6:V7"/>
    <mergeCell ref="W6:W7"/>
    <mergeCell ref="X6:X7"/>
    <mergeCell ref="Y6:Y7"/>
    <mergeCell ref="AB4:AB5"/>
    <mergeCell ref="AC4:AC5"/>
    <mergeCell ref="AD4:AD5"/>
    <mergeCell ref="B6:B7"/>
    <mergeCell ref="C6:C7"/>
    <mergeCell ref="D6:D7"/>
    <mergeCell ref="E6:E7"/>
    <mergeCell ref="I6:K7"/>
    <mergeCell ref="R6:R7"/>
    <mergeCell ref="S6:S7"/>
    <mergeCell ref="V4:V5"/>
    <mergeCell ref="W4:W5"/>
    <mergeCell ref="X4:X5"/>
    <mergeCell ref="Y4:Y5"/>
    <mergeCell ref="Z4:Z5"/>
    <mergeCell ref="AA4:AA5"/>
    <mergeCell ref="T3:V3"/>
    <mergeCell ref="B4:B5"/>
    <mergeCell ref="C4:C5"/>
    <mergeCell ref="D4:D5"/>
    <mergeCell ref="E4:E5"/>
    <mergeCell ref="F4:H5"/>
    <mergeCell ref="R4:R5"/>
    <mergeCell ref="S4:S5"/>
    <mergeCell ref="T4:T5"/>
    <mergeCell ref="U4:U5"/>
    <mergeCell ref="O3:Q3"/>
    <mergeCell ref="B1:C1"/>
    <mergeCell ref="D1:E1"/>
    <mergeCell ref="F3:H3"/>
    <mergeCell ref="I3:K3"/>
    <mergeCell ref="L3:N3"/>
  </mergeCells>
  <conditionalFormatting sqref="R4:AC11">
    <cfRule type="cellIs" dxfId="2" priority="3" operator="equal">
      <formula>0</formula>
    </cfRule>
  </conditionalFormatting>
  <conditionalFormatting sqref="E4:E11">
    <cfRule type="cellIs" dxfId="1" priority="2" operator="equal">
      <formula>0</formula>
    </cfRule>
  </conditionalFormatting>
  <conditionalFormatting sqref="AA4:AC11">
    <cfRule type="containsErrors" dxfId="0" priority="1">
      <formula>ISERROR(AA4)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CW88"/>
  <sheetViews>
    <sheetView showGridLines="0" topLeftCell="Q12" zoomScale="170" zoomScaleNormal="170" workbookViewId="0">
      <selection activeCell="BB39" sqref="BB39:BM42"/>
    </sheetView>
  </sheetViews>
  <sheetFormatPr defaultColWidth="9.140625" defaultRowHeight="3.95" customHeight="1"/>
  <cols>
    <col min="1" max="159" width="1.7109375" style="1" customWidth="1"/>
    <col min="160" max="16384" width="9.140625" style="1"/>
  </cols>
  <sheetData>
    <row r="1" spans="2:101" ht="3.95" customHeight="1"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34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</row>
    <row r="2" spans="2:101" ht="3.95" customHeight="1"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34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</row>
    <row r="3" spans="2:101" ht="3.95" customHeight="1">
      <c r="B3" s="3"/>
      <c r="C3" s="3"/>
      <c r="D3" s="3"/>
      <c r="E3" s="3"/>
      <c r="F3" s="3"/>
      <c r="G3" s="3"/>
      <c r="H3" s="16"/>
      <c r="I3" s="16"/>
      <c r="J3" s="16"/>
      <c r="K3" s="16"/>
      <c r="L3" s="16"/>
      <c r="M3" s="16"/>
      <c r="N3" s="16"/>
      <c r="O3" s="16"/>
      <c r="P3" s="531" t="s">
        <v>48</v>
      </c>
      <c r="Q3" s="531"/>
      <c r="R3" s="531"/>
      <c r="S3" s="531"/>
      <c r="T3" s="531"/>
      <c r="U3" s="531"/>
      <c r="V3" s="531"/>
      <c r="W3" s="531"/>
      <c r="X3" s="539" t="str">
        <f>IF(ISTEXT(ÚDAJE!C7),ÚDAJE!C7,"")</f>
        <v>MS Jednotlivcov</v>
      </c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  <c r="AO3" s="539"/>
      <c r="AP3" s="539"/>
      <c r="AQ3" s="539"/>
      <c r="AR3" s="539"/>
      <c r="AS3" s="539"/>
      <c r="AT3" s="539"/>
      <c r="AU3" s="539"/>
      <c r="AV3" s="539"/>
      <c r="AW3" s="539"/>
      <c r="AX3" s="539"/>
      <c r="AY3" s="539"/>
      <c r="AZ3" s="539"/>
      <c r="BA3" s="539"/>
      <c r="BB3" s="539"/>
      <c r="BC3" s="3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</row>
    <row r="4" spans="2:101" ht="3.95" customHeight="1">
      <c r="B4" s="3"/>
      <c r="C4" s="3"/>
      <c r="D4" s="3"/>
      <c r="E4" s="3"/>
      <c r="F4" s="3"/>
      <c r="G4" s="3"/>
      <c r="H4" s="16"/>
      <c r="I4" s="16"/>
      <c r="J4" s="16"/>
      <c r="K4" s="16"/>
      <c r="L4" s="16"/>
      <c r="M4" s="16"/>
      <c r="N4" s="16"/>
      <c r="O4" s="16"/>
      <c r="P4" s="531"/>
      <c r="Q4" s="531"/>
      <c r="R4" s="531"/>
      <c r="S4" s="531"/>
      <c r="T4" s="531"/>
      <c r="U4" s="531"/>
      <c r="V4" s="531"/>
      <c r="W4" s="531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  <c r="BC4" s="3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</row>
    <row r="5" spans="2:101" ht="3.95" customHeight="1">
      <c r="B5" s="3"/>
      <c r="C5" s="3"/>
      <c r="D5" s="3"/>
      <c r="E5" s="3"/>
      <c r="F5" s="3"/>
      <c r="G5" s="3"/>
      <c r="H5" s="16"/>
      <c r="I5" s="16"/>
      <c r="J5" s="16"/>
      <c r="K5" s="16"/>
      <c r="L5" s="16"/>
      <c r="M5" s="16"/>
      <c r="N5" s="16"/>
      <c r="O5" s="16"/>
      <c r="P5" s="531"/>
      <c r="Q5" s="531"/>
      <c r="R5" s="531"/>
      <c r="S5" s="531"/>
      <c r="T5" s="531"/>
      <c r="U5" s="531"/>
      <c r="V5" s="531"/>
      <c r="W5" s="531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539"/>
      <c r="AP5" s="539"/>
      <c r="AQ5" s="539"/>
      <c r="AR5" s="539"/>
      <c r="AS5" s="539"/>
      <c r="AT5" s="539"/>
      <c r="AU5" s="539"/>
      <c r="AV5" s="539"/>
      <c r="AW5" s="539"/>
      <c r="AX5" s="539"/>
      <c r="AY5" s="539"/>
      <c r="AZ5" s="539"/>
      <c r="BA5" s="539"/>
      <c r="BB5" s="539"/>
      <c r="BC5" s="3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</row>
    <row r="6" spans="2:101" ht="3.95" customHeight="1">
      <c r="B6" s="3"/>
      <c r="C6" s="3"/>
      <c r="D6" s="3"/>
      <c r="E6" s="3"/>
      <c r="F6" s="3"/>
      <c r="G6" s="3"/>
      <c r="H6" s="16"/>
      <c r="I6" s="16"/>
      <c r="J6" s="16"/>
      <c r="K6" s="16"/>
      <c r="L6" s="16"/>
      <c r="M6" s="16"/>
      <c r="N6" s="16"/>
      <c r="O6" s="16"/>
      <c r="P6" s="531"/>
      <c r="Q6" s="531"/>
      <c r="R6" s="531"/>
      <c r="S6" s="531"/>
      <c r="T6" s="531"/>
      <c r="U6" s="531"/>
      <c r="V6" s="531"/>
      <c r="W6" s="531"/>
      <c r="X6" s="539"/>
      <c r="Y6" s="539"/>
      <c r="Z6" s="539"/>
      <c r="AA6" s="539"/>
      <c r="AB6" s="539"/>
      <c r="AC6" s="539"/>
      <c r="AD6" s="539"/>
      <c r="AE6" s="539"/>
      <c r="AF6" s="539"/>
      <c r="AG6" s="539"/>
      <c r="AH6" s="539"/>
      <c r="AI6" s="539"/>
      <c r="AJ6" s="539"/>
      <c r="AK6" s="539"/>
      <c r="AL6" s="539"/>
      <c r="AM6" s="539"/>
      <c r="AN6" s="539"/>
      <c r="AO6" s="539"/>
      <c r="AP6" s="539"/>
      <c r="AQ6" s="539"/>
      <c r="AR6" s="539"/>
      <c r="AS6" s="539"/>
      <c r="AT6" s="539"/>
      <c r="AU6" s="539"/>
      <c r="AV6" s="539"/>
      <c r="AW6" s="539"/>
      <c r="AX6" s="539"/>
      <c r="AY6" s="539"/>
      <c r="AZ6" s="539"/>
      <c r="BA6" s="539"/>
      <c r="BB6" s="539"/>
      <c r="BC6" s="3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</row>
    <row r="7" spans="2:101" ht="3.95" customHeight="1">
      <c r="B7" s="3"/>
      <c r="C7" s="3"/>
      <c r="D7" s="3"/>
      <c r="E7" s="3"/>
      <c r="F7" s="3"/>
      <c r="G7" s="3"/>
      <c r="H7" s="16"/>
      <c r="I7" s="16"/>
      <c r="J7" s="16"/>
      <c r="K7" s="16"/>
      <c r="L7" s="16"/>
      <c r="M7" s="16"/>
      <c r="N7" s="16"/>
      <c r="O7" s="16"/>
      <c r="P7" s="16"/>
      <c r="Q7" s="173"/>
      <c r="R7" s="173"/>
      <c r="S7" s="173"/>
      <c r="T7" s="173"/>
      <c r="U7" s="173"/>
      <c r="V7" s="173"/>
      <c r="W7" s="173"/>
      <c r="X7" s="17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</row>
    <row r="8" spans="2:101" ht="3.9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16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9"/>
      <c r="CH8" s="9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2"/>
      <c r="CT8" s="2"/>
      <c r="CU8" s="2"/>
      <c r="CV8" s="2"/>
      <c r="CW8" s="2"/>
    </row>
    <row r="9" spans="2:101" ht="3.9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540" t="s">
        <v>2</v>
      </c>
      <c r="AO9" s="540"/>
      <c r="AP9" s="540"/>
      <c r="AQ9" s="540"/>
      <c r="AR9" s="540"/>
      <c r="AS9" s="540"/>
      <c r="AT9" s="540"/>
      <c r="AU9" s="540"/>
      <c r="AV9" s="540"/>
      <c r="AW9" s="540"/>
      <c r="AX9" s="540"/>
      <c r="AY9" s="540"/>
      <c r="AZ9" s="3"/>
      <c r="BA9" s="3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9"/>
      <c r="CH9" s="9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2"/>
      <c r="CT9" s="2"/>
      <c r="CU9" s="2"/>
      <c r="CV9" s="2"/>
      <c r="CW9" s="2"/>
    </row>
    <row r="10" spans="2:101" ht="3.9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540"/>
      <c r="AO10" s="540"/>
      <c r="AP10" s="540"/>
      <c r="AQ10" s="540"/>
      <c r="AR10" s="540"/>
      <c r="AS10" s="540"/>
      <c r="AT10" s="540"/>
      <c r="AU10" s="540"/>
      <c r="AV10" s="540"/>
      <c r="AW10" s="540"/>
      <c r="AX10" s="540"/>
      <c r="AY10" s="540"/>
      <c r="AZ10" s="3"/>
      <c r="BA10" s="3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9"/>
      <c r="CH10" s="9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2"/>
      <c r="CT10" s="2"/>
      <c r="CU10" s="2"/>
      <c r="CV10" s="2"/>
      <c r="CW10" s="2"/>
    </row>
    <row r="11" spans="2:101" ht="3.9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540"/>
      <c r="AO11" s="540"/>
      <c r="AP11" s="540"/>
      <c r="AQ11" s="540"/>
      <c r="AR11" s="540"/>
      <c r="AS11" s="540"/>
      <c r="AT11" s="540"/>
      <c r="AU11" s="540"/>
      <c r="AV11" s="540"/>
      <c r="AW11" s="540"/>
      <c r="AX11" s="540"/>
      <c r="AY11" s="540"/>
      <c r="AZ11" s="3"/>
      <c r="BA11" s="3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9"/>
      <c r="CH11" s="9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2"/>
      <c r="CT11" s="2"/>
      <c r="CU11" s="2"/>
      <c r="CV11" s="2"/>
      <c r="CW11" s="2"/>
    </row>
    <row r="12" spans="2:101" ht="3.9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540"/>
      <c r="AO12" s="540"/>
      <c r="AP12" s="540"/>
      <c r="AQ12" s="540"/>
      <c r="AR12" s="540"/>
      <c r="AS12" s="540"/>
      <c r="AT12" s="540"/>
      <c r="AU12" s="540"/>
      <c r="AV12" s="540"/>
      <c r="AW12" s="540"/>
      <c r="AX12" s="540"/>
      <c r="AY12" s="540"/>
      <c r="AZ12" s="3"/>
      <c r="BA12" s="3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2"/>
      <c r="CT12" s="2"/>
      <c r="CU12" s="2"/>
      <c r="CV12" s="2"/>
      <c r="CW12" s="2"/>
    </row>
    <row r="13" spans="2:101" ht="3.9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3"/>
      <c r="AN13" s="540"/>
      <c r="AO13" s="540"/>
      <c r="AP13" s="540"/>
      <c r="AQ13" s="540"/>
      <c r="AR13" s="540"/>
      <c r="AS13" s="540"/>
      <c r="AT13" s="540"/>
      <c r="AU13" s="540"/>
      <c r="AV13" s="540"/>
      <c r="AW13" s="540"/>
      <c r="AX13" s="540"/>
      <c r="AY13" s="540"/>
      <c r="AZ13" s="3"/>
      <c r="BA13" s="3"/>
      <c r="BB13" s="15"/>
      <c r="BC13" s="16"/>
      <c r="BD13" s="173"/>
      <c r="BE13" s="173"/>
      <c r="BF13" s="173"/>
      <c r="BG13" s="173"/>
      <c r="BH13" s="173"/>
      <c r="BI13" s="173"/>
      <c r="BJ13" s="173"/>
      <c r="BK13" s="173"/>
      <c r="BL13" s="3"/>
      <c r="BM13" s="3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2"/>
      <c r="CT13" s="2"/>
      <c r="CU13" s="2"/>
      <c r="CV13" s="2"/>
      <c r="CW13" s="2"/>
    </row>
    <row r="14" spans="2:101" ht="3.9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3"/>
      <c r="AN14" s="540"/>
      <c r="AO14" s="540"/>
      <c r="AP14" s="540"/>
      <c r="AQ14" s="540"/>
      <c r="AR14" s="540"/>
      <c r="AS14" s="540"/>
      <c r="AT14" s="540"/>
      <c r="AU14" s="540"/>
      <c r="AV14" s="540"/>
      <c r="AW14" s="540"/>
      <c r="AX14" s="540"/>
      <c r="AY14" s="540"/>
      <c r="AZ14" s="3"/>
      <c r="BA14" s="3"/>
      <c r="BB14" s="532" t="s">
        <v>47</v>
      </c>
      <c r="BC14" s="532"/>
      <c r="BD14" s="514" t="s">
        <v>130</v>
      </c>
      <c r="BE14" s="514"/>
      <c r="BF14" s="514"/>
      <c r="BG14" s="514"/>
      <c r="BH14" s="514"/>
      <c r="BI14" s="514"/>
      <c r="BJ14" s="514"/>
      <c r="BK14" s="514"/>
      <c r="BL14" s="514"/>
      <c r="BM14" s="514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2"/>
      <c r="CT14" s="2"/>
      <c r="CU14" s="2"/>
      <c r="CV14" s="2"/>
      <c r="CW14" s="2"/>
    </row>
    <row r="15" spans="2:101" ht="3.9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3"/>
      <c r="AN15" s="540"/>
      <c r="AO15" s="540"/>
      <c r="AP15" s="540"/>
      <c r="AQ15" s="540"/>
      <c r="AR15" s="540"/>
      <c r="AS15" s="540"/>
      <c r="AT15" s="540"/>
      <c r="AU15" s="540"/>
      <c r="AV15" s="540"/>
      <c r="AW15" s="540"/>
      <c r="AX15" s="540"/>
      <c r="AY15" s="540"/>
      <c r="AZ15" s="3"/>
      <c r="BA15" s="3"/>
      <c r="BB15" s="532"/>
      <c r="BC15" s="532"/>
      <c r="BD15" s="514"/>
      <c r="BE15" s="514"/>
      <c r="BF15" s="514"/>
      <c r="BG15" s="514"/>
      <c r="BH15" s="514"/>
      <c r="BI15" s="514"/>
      <c r="BJ15" s="514"/>
      <c r="BK15" s="514"/>
      <c r="BL15" s="514"/>
      <c r="BM15" s="514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2"/>
      <c r="CT15" s="2"/>
      <c r="CU15" s="2"/>
      <c r="CV15" s="2"/>
      <c r="CW15" s="2"/>
    </row>
    <row r="16" spans="2:101" ht="3.9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0"/>
      <c r="S16" s="29"/>
      <c r="T16" s="29"/>
      <c r="U16" s="29"/>
      <c r="V16" s="29"/>
      <c r="W16" s="29"/>
      <c r="X16" s="3"/>
      <c r="Y16" s="3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3"/>
      <c r="AN16" s="540"/>
      <c r="AO16" s="540"/>
      <c r="AP16" s="540"/>
      <c r="AQ16" s="540"/>
      <c r="AR16" s="540"/>
      <c r="AS16" s="540"/>
      <c r="AT16" s="540"/>
      <c r="AU16" s="540"/>
      <c r="AV16" s="540"/>
      <c r="AW16" s="540"/>
      <c r="AX16" s="540"/>
      <c r="AY16" s="540"/>
      <c r="AZ16" s="3"/>
      <c r="BA16" s="3"/>
      <c r="BB16" s="532"/>
      <c r="BC16" s="532"/>
      <c r="BD16" s="514"/>
      <c r="BE16" s="514"/>
      <c r="BF16" s="514"/>
      <c r="BG16" s="514"/>
      <c r="BH16" s="514"/>
      <c r="BI16" s="514"/>
      <c r="BJ16" s="514"/>
      <c r="BK16" s="514"/>
      <c r="BL16" s="514"/>
      <c r="BM16" s="514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2"/>
      <c r="CT16" s="2"/>
      <c r="CU16" s="2"/>
      <c r="CV16" s="2"/>
      <c r="CW16" s="2"/>
    </row>
    <row r="17" spans="1:101" ht="3.9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74"/>
      <c r="S17" s="174"/>
      <c r="T17" s="174"/>
      <c r="U17" s="174"/>
      <c r="V17" s="174"/>
      <c r="W17" s="174"/>
      <c r="X17" s="3"/>
      <c r="Y17" s="3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3"/>
      <c r="AN17" s="540"/>
      <c r="AO17" s="540"/>
      <c r="AP17" s="540"/>
      <c r="AQ17" s="540"/>
      <c r="AR17" s="540"/>
      <c r="AS17" s="540"/>
      <c r="AT17" s="540"/>
      <c r="AU17" s="540"/>
      <c r="AV17" s="540"/>
      <c r="AW17" s="540"/>
      <c r="AX17" s="540"/>
      <c r="AY17" s="540"/>
      <c r="AZ17" s="3"/>
      <c r="BA17" s="3"/>
      <c r="BB17" s="532"/>
      <c r="BC17" s="532"/>
      <c r="BD17" s="514"/>
      <c r="BE17" s="514"/>
      <c r="BF17" s="514"/>
      <c r="BG17" s="514"/>
      <c r="BH17" s="514"/>
      <c r="BI17" s="514"/>
      <c r="BJ17" s="514"/>
      <c r="BK17" s="514"/>
      <c r="BL17" s="514"/>
      <c r="BM17" s="514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2"/>
      <c r="CT17" s="2"/>
      <c r="CU17" s="2"/>
      <c r="CV17" s="2"/>
      <c r="CW17" s="2"/>
    </row>
    <row r="18" spans="1:101" ht="3.95" customHeight="1">
      <c r="A18" s="13"/>
      <c r="B18" s="173"/>
      <c r="C18" s="173"/>
      <c r="D18" s="173"/>
      <c r="E18" s="173"/>
      <c r="F18" s="173"/>
      <c r="G18" s="173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75"/>
      <c r="S18" s="176"/>
      <c r="T18" s="176"/>
      <c r="U18" s="176"/>
      <c r="V18" s="177"/>
      <c r="W18" s="177"/>
      <c r="X18" s="173"/>
      <c r="Y18" s="17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540"/>
      <c r="AO18" s="540"/>
      <c r="AP18" s="540"/>
      <c r="AQ18" s="540"/>
      <c r="AR18" s="540"/>
      <c r="AS18" s="540"/>
      <c r="AT18" s="540"/>
      <c r="AU18" s="540"/>
      <c r="AV18" s="540"/>
      <c r="AW18" s="540"/>
      <c r="AX18" s="540"/>
      <c r="AY18" s="540"/>
      <c r="AZ18" s="3"/>
      <c r="BA18" s="3"/>
      <c r="BB18" s="5"/>
      <c r="BC18" s="16"/>
      <c r="BD18" s="15"/>
      <c r="BE18" s="15"/>
      <c r="BF18" s="15"/>
      <c r="BG18" s="15"/>
      <c r="BH18" s="15"/>
      <c r="BI18" s="15"/>
      <c r="BJ18" s="15"/>
      <c r="BK18" s="15"/>
      <c r="BL18" s="3"/>
      <c r="BM18" s="3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2"/>
      <c r="CT18" s="2"/>
      <c r="CU18" s="2"/>
      <c r="CV18" s="2"/>
      <c r="CW18" s="2"/>
    </row>
    <row r="19" spans="1:101" ht="3.95" customHeight="1">
      <c r="A19" s="13"/>
      <c r="B19" s="173"/>
      <c r="C19" s="173"/>
      <c r="D19" s="173"/>
      <c r="E19" s="173"/>
      <c r="F19" s="173"/>
      <c r="G19" s="173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76"/>
      <c r="S19" s="176"/>
      <c r="T19" s="176"/>
      <c r="U19" s="176"/>
      <c r="V19" s="177"/>
      <c r="W19" s="177"/>
      <c r="X19" s="173"/>
      <c r="Y19" s="17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540"/>
      <c r="AO19" s="540"/>
      <c r="AP19" s="540"/>
      <c r="AQ19" s="540"/>
      <c r="AR19" s="540"/>
      <c r="AS19" s="540"/>
      <c r="AT19" s="540"/>
      <c r="AU19" s="540"/>
      <c r="AV19" s="540"/>
      <c r="AW19" s="540"/>
      <c r="AX19" s="540"/>
      <c r="AY19" s="540"/>
      <c r="AZ19" s="3"/>
      <c r="BA19" s="3"/>
      <c r="BB19" s="532" t="s">
        <v>45</v>
      </c>
      <c r="BC19" s="532"/>
      <c r="BD19" s="514" t="s">
        <v>128</v>
      </c>
      <c r="BE19" s="514"/>
      <c r="BF19" s="514"/>
      <c r="BG19" s="514"/>
      <c r="BH19" s="514"/>
      <c r="BI19" s="514"/>
      <c r="BJ19" s="514"/>
      <c r="BK19" s="514"/>
      <c r="BL19" s="514"/>
      <c r="BM19" s="514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2"/>
      <c r="CT19" s="2"/>
      <c r="CU19" s="2"/>
      <c r="CV19" s="2"/>
      <c r="CW19" s="2"/>
    </row>
    <row r="20" spans="1:101" ht="3.95" customHeight="1">
      <c r="A20" s="13"/>
      <c r="B20" s="173"/>
      <c r="C20" s="173"/>
      <c r="D20" s="173"/>
      <c r="E20" s="173"/>
      <c r="F20" s="173"/>
      <c r="G20" s="173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76"/>
      <c r="S20" s="176"/>
      <c r="T20" s="176"/>
      <c r="U20" s="176"/>
      <c r="V20" s="177"/>
      <c r="W20" s="177"/>
      <c r="X20" s="178"/>
      <c r="Y20" s="173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7"/>
      <c r="AL20" s="16"/>
      <c r="AM20" s="16"/>
      <c r="AN20" s="540"/>
      <c r="AO20" s="540"/>
      <c r="AP20" s="540"/>
      <c r="AQ20" s="540"/>
      <c r="AR20" s="540"/>
      <c r="AS20" s="540"/>
      <c r="AT20" s="540"/>
      <c r="AU20" s="540"/>
      <c r="AV20" s="540"/>
      <c r="AW20" s="540"/>
      <c r="AX20" s="540"/>
      <c r="AY20" s="540"/>
      <c r="AZ20" s="16"/>
      <c r="BA20" s="3"/>
      <c r="BB20" s="532"/>
      <c r="BC20" s="532"/>
      <c r="BD20" s="514"/>
      <c r="BE20" s="514"/>
      <c r="BF20" s="514"/>
      <c r="BG20" s="514"/>
      <c r="BH20" s="514"/>
      <c r="BI20" s="514"/>
      <c r="BJ20" s="514"/>
      <c r="BK20" s="514"/>
      <c r="BL20" s="514"/>
      <c r="BM20" s="514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2"/>
      <c r="CT20" s="2"/>
      <c r="CU20" s="2"/>
      <c r="CV20" s="2"/>
      <c r="CW20" s="2"/>
    </row>
    <row r="21" spans="1:101" ht="3.95" customHeight="1">
      <c r="A21" s="13"/>
      <c r="B21" s="173"/>
      <c r="C21" s="173"/>
      <c r="D21" s="173"/>
      <c r="E21" s="173"/>
      <c r="F21" s="173"/>
      <c r="G21" s="173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76"/>
      <c r="S21" s="176"/>
      <c r="T21" s="176"/>
      <c r="U21" s="176"/>
      <c r="V21" s="514" t="s">
        <v>46</v>
      </c>
      <c r="W21" s="514"/>
      <c r="X21" s="514"/>
      <c r="Y21" s="514"/>
      <c r="Z21" s="536" t="s">
        <v>128</v>
      </c>
      <c r="AA21" s="526"/>
      <c r="AB21" s="526"/>
      <c r="AC21" s="526"/>
      <c r="AD21" s="526"/>
      <c r="AE21" s="526"/>
      <c r="AF21" s="526"/>
      <c r="AG21" s="526"/>
      <c r="AH21" s="526"/>
      <c r="AI21" s="526"/>
      <c r="AJ21" s="517">
        <v>5</v>
      </c>
      <c r="AK21" s="517"/>
      <c r="AL21" s="16"/>
      <c r="AM21" s="16"/>
      <c r="AN21" s="540"/>
      <c r="AO21" s="540"/>
      <c r="AP21" s="540"/>
      <c r="AQ21" s="540"/>
      <c r="AR21" s="540"/>
      <c r="AS21" s="540"/>
      <c r="AT21" s="540"/>
      <c r="AU21" s="540"/>
      <c r="AV21" s="540"/>
      <c r="AW21" s="540"/>
      <c r="AX21" s="540"/>
      <c r="AY21" s="540"/>
      <c r="AZ21" s="16"/>
      <c r="BA21" s="3"/>
      <c r="BB21" s="532"/>
      <c r="BC21" s="532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2"/>
      <c r="CT21" s="2"/>
      <c r="CU21" s="2"/>
      <c r="CV21" s="2"/>
      <c r="CW21" s="2"/>
    </row>
    <row r="22" spans="1:101" ht="3.95" customHeight="1">
      <c r="A22" s="23"/>
      <c r="B22" s="3"/>
      <c r="C22" s="3"/>
      <c r="D22" s="7"/>
      <c r="E22" s="7"/>
      <c r="F22" s="7"/>
      <c r="G22" s="173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79"/>
      <c r="S22" s="174"/>
      <c r="T22" s="174"/>
      <c r="U22" s="174"/>
      <c r="V22" s="514"/>
      <c r="W22" s="514"/>
      <c r="X22" s="514"/>
      <c r="Y22" s="514"/>
      <c r="Z22" s="536"/>
      <c r="AA22" s="526"/>
      <c r="AB22" s="526"/>
      <c r="AC22" s="526"/>
      <c r="AD22" s="526"/>
      <c r="AE22" s="526"/>
      <c r="AF22" s="526"/>
      <c r="AG22" s="526"/>
      <c r="AH22" s="526"/>
      <c r="AI22" s="526"/>
      <c r="AJ22" s="517"/>
      <c r="AK22" s="517"/>
      <c r="AL22" s="28"/>
      <c r="AM22" s="16"/>
      <c r="AN22" s="540"/>
      <c r="AO22" s="540"/>
      <c r="AP22" s="540"/>
      <c r="AQ22" s="540"/>
      <c r="AR22" s="540"/>
      <c r="AS22" s="540"/>
      <c r="AT22" s="540"/>
      <c r="AU22" s="540"/>
      <c r="AV22" s="540"/>
      <c r="AW22" s="540"/>
      <c r="AX22" s="540"/>
      <c r="AY22" s="540"/>
      <c r="AZ22" s="16"/>
      <c r="BA22" s="3"/>
      <c r="BB22" s="532"/>
      <c r="BC22" s="532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2"/>
      <c r="CT22" s="2"/>
      <c r="CU22" s="2"/>
      <c r="CV22" s="2"/>
      <c r="CW22" s="2"/>
    </row>
    <row r="23" spans="1:101" ht="3.95" customHeight="1">
      <c r="A23" s="23"/>
      <c r="B23" s="3"/>
      <c r="C23" s="3"/>
      <c r="D23" s="7"/>
      <c r="E23" s="7"/>
      <c r="F23" s="7"/>
      <c r="G23" s="17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74"/>
      <c r="S23" s="174"/>
      <c r="T23" s="174"/>
      <c r="U23" s="174"/>
      <c r="V23" s="514"/>
      <c r="W23" s="514"/>
      <c r="X23" s="514"/>
      <c r="Y23" s="514"/>
      <c r="Z23" s="536"/>
      <c r="AA23" s="526"/>
      <c r="AB23" s="526"/>
      <c r="AC23" s="526"/>
      <c r="AD23" s="526"/>
      <c r="AE23" s="526"/>
      <c r="AF23" s="526"/>
      <c r="AG23" s="526"/>
      <c r="AH23" s="526"/>
      <c r="AI23" s="526"/>
      <c r="AJ23" s="517"/>
      <c r="AK23" s="517"/>
      <c r="AL23" s="512"/>
      <c r="AM23" s="16"/>
      <c r="AN23" s="540"/>
      <c r="AO23" s="540"/>
      <c r="AP23" s="540"/>
      <c r="AQ23" s="540"/>
      <c r="AR23" s="540"/>
      <c r="AS23" s="540"/>
      <c r="AT23" s="540"/>
      <c r="AU23" s="540"/>
      <c r="AV23" s="540"/>
      <c r="AW23" s="540"/>
      <c r="AX23" s="540"/>
      <c r="AY23" s="540"/>
      <c r="AZ23" s="16"/>
      <c r="BA23" s="3"/>
      <c r="BB23" s="3"/>
      <c r="BC23" s="16"/>
      <c r="BD23" s="15"/>
      <c r="BE23" s="15"/>
      <c r="BF23" s="15"/>
      <c r="BG23" s="15"/>
      <c r="BH23" s="15"/>
      <c r="BI23" s="15"/>
      <c r="BJ23" s="15"/>
      <c r="BK23" s="15"/>
      <c r="BL23" s="3"/>
      <c r="BM23" s="3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2"/>
      <c r="CT23" s="2"/>
      <c r="CU23" s="2"/>
      <c r="CV23" s="2"/>
      <c r="CW23" s="2"/>
    </row>
    <row r="24" spans="1:101" ht="3.95" customHeight="1">
      <c r="A24" s="13"/>
      <c r="B24" s="173"/>
      <c r="C24" s="173"/>
      <c r="D24" s="173"/>
      <c r="E24" s="173"/>
      <c r="F24" s="173"/>
      <c r="G24" s="173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75"/>
      <c r="S24" s="176"/>
      <c r="T24" s="176"/>
      <c r="U24" s="176"/>
      <c r="V24" s="514"/>
      <c r="W24" s="514"/>
      <c r="X24" s="514"/>
      <c r="Y24" s="514"/>
      <c r="Z24" s="536"/>
      <c r="AA24" s="526"/>
      <c r="AB24" s="526"/>
      <c r="AC24" s="526"/>
      <c r="AD24" s="526"/>
      <c r="AE24" s="526"/>
      <c r="AF24" s="526"/>
      <c r="AG24" s="526"/>
      <c r="AH24" s="526"/>
      <c r="AI24" s="526"/>
      <c r="AJ24" s="517"/>
      <c r="AK24" s="517"/>
      <c r="AL24" s="512"/>
      <c r="AM24" s="16"/>
      <c r="AN24" s="540"/>
      <c r="AO24" s="540"/>
      <c r="AP24" s="540"/>
      <c r="AQ24" s="540"/>
      <c r="AR24" s="540"/>
      <c r="AS24" s="540"/>
      <c r="AT24" s="540"/>
      <c r="AU24" s="540"/>
      <c r="AV24" s="540"/>
      <c r="AW24" s="540"/>
      <c r="AX24" s="540"/>
      <c r="AY24" s="540"/>
      <c r="AZ24" s="16"/>
      <c r="BA24" s="3"/>
      <c r="BB24" s="532" t="s">
        <v>44</v>
      </c>
      <c r="BC24" s="532"/>
      <c r="BD24" s="514" t="s">
        <v>132</v>
      </c>
      <c r="BE24" s="514"/>
      <c r="BF24" s="514"/>
      <c r="BG24" s="514"/>
      <c r="BH24" s="514"/>
      <c r="BI24" s="514"/>
      <c r="BJ24" s="514"/>
      <c r="BK24" s="514"/>
      <c r="BL24" s="514"/>
      <c r="BM24" s="514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2"/>
      <c r="CT24" s="2"/>
      <c r="CU24" s="2"/>
      <c r="CV24" s="2"/>
      <c r="CW24" s="2"/>
    </row>
    <row r="25" spans="1:101" ht="3.95" customHeight="1">
      <c r="A25" s="13"/>
      <c r="B25" s="173"/>
      <c r="C25" s="173"/>
      <c r="D25" s="173"/>
      <c r="E25" s="173"/>
      <c r="F25" s="173"/>
      <c r="G25" s="173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76"/>
      <c r="S25" s="176"/>
      <c r="T25" s="176"/>
      <c r="U25" s="176"/>
      <c r="V25" s="177"/>
      <c r="W25" s="177"/>
      <c r="X25" s="180"/>
      <c r="Y25" s="18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7"/>
      <c r="AL25" s="512"/>
      <c r="AM25" s="16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16"/>
      <c r="BA25" s="3"/>
      <c r="BB25" s="532"/>
      <c r="BC25" s="532"/>
      <c r="BD25" s="514"/>
      <c r="BE25" s="514"/>
      <c r="BF25" s="514"/>
      <c r="BG25" s="514"/>
      <c r="BH25" s="514"/>
      <c r="BI25" s="514"/>
      <c r="BJ25" s="514"/>
      <c r="BK25" s="514"/>
      <c r="BL25" s="514"/>
      <c r="BM25" s="514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2"/>
      <c r="CT25" s="2"/>
      <c r="CU25" s="2"/>
      <c r="CV25" s="2"/>
      <c r="CW25" s="2"/>
    </row>
    <row r="26" spans="1:101" ht="3.95" customHeight="1">
      <c r="A26" s="13"/>
      <c r="B26" s="173"/>
      <c r="C26" s="173"/>
      <c r="D26" s="173"/>
      <c r="E26" s="173"/>
      <c r="F26" s="173"/>
      <c r="G26" s="17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76"/>
      <c r="S26" s="176"/>
      <c r="T26" s="176"/>
      <c r="U26" s="176"/>
      <c r="V26" s="177"/>
      <c r="W26" s="177"/>
      <c r="X26" s="181"/>
      <c r="Y26" s="181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7"/>
      <c r="AL26" s="172"/>
      <c r="AM26" s="16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16"/>
      <c r="BA26" s="3"/>
      <c r="BB26" s="532"/>
      <c r="BC26" s="532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2"/>
      <c r="CT26" s="2"/>
      <c r="CU26" s="2"/>
      <c r="CV26" s="2"/>
      <c r="CW26" s="2"/>
    </row>
    <row r="27" spans="1:101" ht="3.95" customHeight="1">
      <c r="A27" s="13"/>
      <c r="B27" s="173"/>
      <c r="C27" s="173"/>
      <c r="D27" s="173"/>
      <c r="E27" s="173"/>
      <c r="F27" s="173"/>
      <c r="G27" s="17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76"/>
      <c r="S27" s="176"/>
      <c r="T27" s="176"/>
      <c r="U27" s="176"/>
      <c r="V27" s="177"/>
      <c r="W27" s="177"/>
      <c r="X27" s="181"/>
      <c r="Y27" s="181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7"/>
      <c r="AL27" s="172"/>
      <c r="AM27" s="16"/>
      <c r="AN27" s="526" t="s">
        <v>128</v>
      </c>
      <c r="AO27" s="526"/>
      <c r="AP27" s="526"/>
      <c r="AQ27" s="526"/>
      <c r="AR27" s="526"/>
      <c r="AS27" s="526"/>
      <c r="AT27" s="526"/>
      <c r="AU27" s="526"/>
      <c r="AV27" s="526"/>
      <c r="AW27" s="526"/>
      <c r="AX27" s="517">
        <v>1</v>
      </c>
      <c r="AY27" s="517"/>
      <c r="AZ27" s="16"/>
      <c r="BA27" s="3"/>
      <c r="BB27" s="532"/>
      <c r="BC27" s="532"/>
      <c r="BD27" s="514"/>
      <c r="BE27" s="514"/>
      <c r="BF27" s="514"/>
      <c r="BG27" s="514"/>
      <c r="BH27" s="514"/>
      <c r="BI27" s="514"/>
      <c r="BJ27" s="514"/>
      <c r="BK27" s="514"/>
      <c r="BL27" s="514"/>
      <c r="BM27" s="514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2"/>
      <c r="CT27" s="2"/>
      <c r="CU27" s="2"/>
      <c r="CV27" s="2"/>
      <c r="CW27" s="2"/>
    </row>
    <row r="28" spans="1:101" ht="3.95" customHeight="1">
      <c r="A28" s="23"/>
      <c r="B28" s="3"/>
      <c r="C28" s="3"/>
      <c r="D28" s="7"/>
      <c r="E28" s="7"/>
      <c r="F28" s="7"/>
      <c r="G28" s="17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73"/>
      <c r="S28" s="173"/>
      <c r="T28" s="173"/>
      <c r="U28" s="173"/>
      <c r="V28" s="173"/>
      <c r="W28" s="177"/>
      <c r="X28" s="181"/>
      <c r="Y28" s="181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7"/>
      <c r="AL28" s="172"/>
      <c r="AM28" s="14"/>
      <c r="AN28" s="526"/>
      <c r="AO28" s="526"/>
      <c r="AP28" s="526"/>
      <c r="AQ28" s="526"/>
      <c r="AR28" s="526"/>
      <c r="AS28" s="526"/>
      <c r="AT28" s="526"/>
      <c r="AU28" s="526"/>
      <c r="AV28" s="526"/>
      <c r="AW28" s="526"/>
      <c r="AX28" s="517"/>
      <c r="AY28" s="517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73"/>
      <c r="BN28" s="27"/>
      <c r="BO28" s="8"/>
      <c r="BP28" s="8"/>
      <c r="BQ28" s="8"/>
      <c r="BR28" s="8"/>
      <c r="BS28" s="8"/>
      <c r="BT28" s="8"/>
      <c r="BU28" s="8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2"/>
      <c r="CT28" s="2"/>
      <c r="CU28" s="2"/>
      <c r="CV28" s="2"/>
      <c r="CW28" s="2"/>
    </row>
    <row r="29" spans="1:101" ht="3.95" customHeight="1">
      <c r="A29" s="23"/>
      <c r="B29" s="3"/>
      <c r="C29" s="3"/>
      <c r="D29" s="7"/>
      <c r="E29" s="7"/>
      <c r="F29" s="7"/>
      <c r="G29" s="173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73"/>
      <c r="S29" s="173"/>
      <c r="T29" s="173"/>
      <c r="U29" s="173"/>
      <c r="V29" s="173"/>
      <c r="W29" s="177"/>
      <c r="X29" s="181"/>
      <c r="Y29" s="181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7"/>
      <c r="AL29" s="172"/>
      <c r="AM29" s="16"/>
      <c r="AN29" s="526"/>
      <c r="AO29" s="526"/>
      <c r="AP29" s="526"/>
      <c r="AQ29" s="526"/>
      <c r="AR29" s="526"/>
      <c r="AS29" s="526"/>
      <c r="AT29" s="526"/>
      <c r="AU29" s="526"/>
      <c r="AV29" s="526"/>
      <c r="AW29" s="526"/>
      <c r="AX29" s="517"/>
      <c r="AY29" s="517"/>
      <c r="AZ29" s="512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73"/>
      <c r="BM29" s="5"/>
      <c r="BN29" s="13"/>
      <c r="BO29" s="13"/>
      <c r="BP29" s="13"/>
      <c r="BQ29" s="13"/>
      <c r="BR29" s="13"/>
      <c r="BS29" s="13"/>
      <c r="BT29" s="13"/>
      <c r="BU29" s="13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2"/>
      <c r="CT29" s="2"/>
      <c r="CU29" s="2"/>
      <c r="CV29" s="2"/>
      <c r="CW29" s="2"/>
    </row>
    <row r="30" spans="1:101" ht="3.95" customHeight="1">
      <c r="A30" s="13"/>
      <c r="B30" s="173"/>
      <c r="C30" s="173"/>
      <c r="D30" s="173"/>
      <c r="E30" s="173"/>
      <c r="F30" s="173"/>
      <c r="G30" s="173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73"/>
      <c r="S30" s="173"/>
      <c r="T30" s="173"/>
      <c r="U30" s="173"/>
      <c r="V30" s="177"/>
      <c r="W30" s="177"/>
      <c r="X30" s="181"/>
      <c r="Y30" s="181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7"/>
      <c r="AL30" s="172"/>
      <c r="AM30" s="16"/>
      <c r="AN30" s="526"/>
      <c r="AO30" s="526"/>
      <c r="AP30" s="526"/>
      <c r="AQ30" s="526"/>
      <c r="AR30" s="526"/>
      <c r="AS30" s="526"/>
      <c r="AT30" s="526"/>
      <c r="AU30" s="526"/>
      <c r="AV30" s="526"/>
      <c r="AW30" s="526"/>
      <c r="AX30" s="517"/>
      <c r="AY30" s="517"/>
      <c r="AZ30" s="512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73"/>
      <c r="BM30" s="5"/>
      <c r="BN30" s="13"/>
      <c r="BO30" s="13"/>
      <c r="BP30" s="13"/>
      <c r="BQ30" s="13"/>
      <c r="BR30" s="13"/>
      <c r="BS30" s="13"/>
      <c r="BT30" s="13"/>
      <c r="BU30" s="13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2"/>
      <c r="CT30" s="2"/>
      <c r="CU30" s="2"/>
      <c r="CV30" s="2"/>
      <c r="CW30" s="2"/>
    </row>
    <row r="31" spans="1:101" ht="3.95" customHeight="1">
      <c r="A31" s="13"/>
      <c r="B31" s="173"/>
      <c r="C31" s="173"/>
      <c r="D31" s="173"/>
      <c r="E31" s="173"/>
      <c r="F31" s="173"/>
      <c r="G31" s="173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73"/>
      <c r="S31" s="173"/>
      <c r="T31" s="173"/>
      <c r="U31" s="173"/>
      <c r="V31" s="177"/>
      <c r="W31" s="177"/>
      <c r="X31" s="181"/>
      <c r="Y31" s="181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7"/>
      <c r="AL31" s="172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7"/>
      <c r="AZ31" s="512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73"/>
      <c r="BM31" s="5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2"/>
      <c r="CF31" s="12"/>
      <c r="CG31" s="9"/>
      <c r="CH31" s="9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2"/>
      <c r="CT31" s="2"/>
      <c r="CU31" s="2"/>
      <c r="CV31" s="2"/>
      <c r="CW31" s="2"/>
    </row>
    <row r="32" spans="1:101" ht="3.95" customHeight="1">
      <c r="A32" s="13"/>
      <c r="B32" s="173"/>
      <c r="C32" s="173"/>
      <c r="D32" s="173"/>
      <c r="E32" s="173"/>
      <c r="F32" s="173"/>
      <c r="G32" s="173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73"/>
      <c r="S32" s="173"/>
      <c r="T32" s="173"/>
      <c r="U32" s="173"/>
      <c r="V32" s="177"/>
      <c r="W32" s="177"/>
      <c r="X32" s="180"/>
      <c r="Y32" s="181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7"/>
      <c r="AL32" s="495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7"/>
      <c r="AZ32" s="172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73"/>
      <c r="BM32" s="17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2"/>
      <c r="CF32" s="12"/>
      <c r="CG32" s="9"/>
      <c r="CH32" s="9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2"/>
      <c r="CT32" s="2"/>
      <c r="CU32" s="2"/>
      <c r="CV32" s="2"/>
      <c r="CW32" s="2"/>
    </row>
    <row r="33" spans="1:101" ht="3.95" customHeight="1">
      <c r="A33" s="13"/>
      <c r="B33" s="173"/>
      <c r="C33" s="173"/>
      <c r="D33" s="173"/>
      <c r="E33" s="173"/>
      <c r="F33" s="173"/>
      <c r="G33" s="173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73"/>
      <c r="S33" s="173"/>
      <c r="T33" s="173"/>
      <c r="U33" s="173"/>
      <c r="V33" s="514" t="s">
        <v>43</v>
      </c>
      <c r="W33" s="514"/>
      <c r="X33" s="514"/>
      <c r="Y33" s="514"/>
      <c r="Z33" s="515" t="s">
        <v>132</v>
      </c>
      <c r="AA33" s="516"/>
      <c r="AB33" s="516"/>
      <c r="AC33" s="516"/>
      <c r="AD33" s="516"/>
      <c r="AE33" s="516"/>
      <c r="AF33" s="516"/>
      <c r="AG33" s="516"/>
      <c r="AH33" s="516"/>
      <c r="AI33" s="516"/>
      <c r="AJ33" s="517">
        <v>2</v>
      </c>
      <c r="AK33" s="517"/>
      <c r="AL33" s="495"/>
      <c r="AM33" s="16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172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73"/>
      <c r="BN33" s="9"/>
      <c r="BO33" s="8"/>
      <c r="BP33" s="8"/>
      <c r="BQ33" s="8"/>
      <c r="BR33" s="8"/>
      <c r="BS33" s="8"/>
      <c r="BT33" s="8"/>
      <c r="BU33" s="8"/>
      <c r="BV33" s="13"/>
      <c r="BW33" s="13"/>
      <c r="BX33" s="13"/>
      <c r="BY33" s="13"/>
      <c r="BZ33" s="13"/>
      <c r="CA33" s="13"/>
      <c r="CB33" s="13"/>
      <c r="CC33" s="13"/>
      <c r="CD33" s="13"/>
      <c r="CE33" s="12"/>
      <c r="CF33" s="12"/>
      <c r="CG33" s="13"/>
      <c r="CH33" s="9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2"/>
      <c r="CT33" s="2"/>
      <c r="CU33" s="2"/>
      <c r="CV33" s="2"/>
      <c r="CW33" s="2"/>
    </row>
    <row r="34" spans="1:101" ht="3.95" customHeight="1">
      <c r="A34" s="23"/>
      <c r="B34" s="3"/>
      <c r="C34" s="3"/>
      <c r="D34" s="7"/>
      <c r="E34" s="7"/>
      <c r="F34" s="7"/>
      <c r="G34" s="173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73"/>
      <c r="S34" s="173"/>
      <c r="T34" s="173"/>
      <c r="U34" s="173"/>
      <c r="V34" s="514"/>
      <c r="W34" s="514"/>
      <c r="X34" s="514"/>
      <c r="Y34" s="514"/>
      <c r="Z34" s="515"/>
      <c r="AA34" s="516"/>
      <c r="AB34" s="516"/>
      <c r="AC34" s="516"/>
      <c r="AD34" s="516"/>
      <c r="AE34" s="516"/>
      <c r="AF34" s="516"/>
      <c r="AG34" s="516"/>
      <c r="AH34" s="516"/>
      <c r="AI34" s="516"/>
      <c r="AJ34" s="517"/>
      <c r="AK34" s="517"/>
      <c r="AL34" s="495"/>
      <c r="AM34" s="16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172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73"/>
      <c r="BN34" s="9"/>
      <c r="BO34" s="8"/>
      <c r="BP34" s="8"/>
      <c r="BQ34" s="8"/>
      <c r="BR34" s="8"/>
      <c r="BS34" s="8"/>
      <c r="BT34" s="8"/>
      <c r="BU34" s="8"/>
      <c r="BV34" s="13"/>
      <c r="BW34" s="13"/>
      <c r="BX34" s="13"/>
      <c r="BY34" s="13"/>
      <c r="BZ34" s="13"/>
      <c r="CA34" s="13"/>
      <c r="CB34" s="13"/>
      <c r="CC34" s="13"/>
      <c r="CD34" s="13"/>
      <c r="CE34" s="12"/>
      <c r="CF34" s="12"/>
      <c r="CG34" s="13"/>
      <c r="CH34" s="9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2"/>
      <c r="CT34" s="2"/>
      <c r="CU34" s="2"/>
      <c r="CV34" s="2"/>
      <c r="CW34" s="2"/>
    </row>
    <row r="35" spans="1:101" ht="3.95" customHeight="1">
      <c r="A35" s="23"/>
      <c r="B35" s="3"/>
      <c r="C35" s="3"/>
      <c r="D35" s="7"/>
      <c r="E35" s="7"/>
      <c r="F35" s="7"/>
      <c r="G35" s="173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73"/>
      <c r="S35" s="173"/>
      <c r="T35" s="173"/>
      <c r="U35" s="173"/>
      <c r="V35" s="514"/>
      <c r="W35" s="514"/>
      <c r="X35" s="514"/>
      <c r="Y35" s="514"/>
      <c r="Z35" s="515"/>
      <c r="AA35" s="516"/>
      <c r="AB35" s="516"/>
      <c r="AC35" s="516"/>
      <c r="AD35" s="516"/>
      <c r="AE35" s="516"/>
      <c r="AF35" s="516"/>
      <c r="AG35" s="516"/>
      <c r="AH35" s="516"/>
      <c r="AI35" s="516"/>
      <c r="AJ35" s="517"/>
      <c r="AK35" s="517"/>
      <c r="AL35" s="19"/>
      <c r="AM35" s="25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24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73"/>
      <c r="BN35" s="9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10"/>
      <c r="CG35" s="13"/>
      <c r="CH35" s="9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2"/>
      <c r="CT35" s="2"/>
      <c r="CU35" s="2"/>
      <c r="CV35" s="2"/>
      <c r="CW35" s="2"/>
    </row>
    <row r="36" spans="1:101" ht="3.95" customHeight="1">
      <c r="A36" s="13"/>
      <c r="B36" s="173"/>
      <c r="C36" s="173"/>
      <c r="D36" s="173"/>
      <c r="E36" s="173"/>
      <c r="F36" s="173"/>
      <c r="G36" s="173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73"/>
      <c r="S36" s="173"/>
      <c r="T36" s="173"/>
      <c r="U36" s="173"/>
      <c r="V36" s="514"/>
      <c r="W36" s="514"/>
      <c r="X36" s="514"/>
      <c r="Y36" s="514"/>
      <c r="Z36" s="515"/>
      <c r="AA36" s="516"/>
      <c r="AB36" s="516"/>
      <c r="AC36" s="516"/>
      <c r="AD36" s="516"/>
      <c r="AE36" s="516"/>
      <c r="AF36" s="516"/>
      <c r="AG36" s="516"/>
      <c r="AH36" s="516"/>
      <c r="AI36" s="516"/>
      <c r="AJ36" s="517"/>
      <c r="AK36" s="517"/>
      <c r="AL36" s="26"/>
      <c r="AM36" s="25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24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73"/>
      <c r="BN36" s="9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10"/>
      <c r="CG36" s="9"/>
      <c r="CH36" s="9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2"/>
      <c r="CT36" s="2"/>
      <c r="CU36" s="2"/>
      <c r="CV36" s="2"/>
      <c r="CW36" s="2"/>
    </row>
    <row r="37" spans="1:101" ht="3.95" customHeight="1">
      <c r="A37" s="13"/>
      <c r="B37" s="173"/>
      <c r="C37" s="173"/>
      <c r="D37" s="173"/>
      <c r="E37" s="173"/>
      <c r="F37" s="173"/>
      <c r="G37" s="173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73"/>
      <c r="S37" s="173"/>
      <c r="T37" s="173"/>
      <c r="U37" s="173"/>
      <c r="V37" s="177"/>
      <c r="W37" s="177"/>
      <c r="X37" s="180"/>
      <c r="Y37" s="181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7"/>
      <c r="AL37" s="26"/>
      <c r="AM37" s="25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24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73"/>
      <c r="BN37" s="9"/>
      <c r="BO37" s="8"/>
      <c r="BP37" s="8"/>
      <c r="BQ37" s="8"/>
      <c r="BR37" s="8"/>
      <c r="BS37" s="8"/>
      <c r="CF37" s="10"/>
      <c r="CG37" s="9"/>
      <c r="CH37" s="9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2"/>
      <c r="CT37" s="2"/>
      <c r="CU37" s="2"/>
      <c r="CV37" s="2"/>
      <c r="CW37" s="2"/>
    </row>
    <row r="38" spans="1:101" ht="3.95" customHeight="1">
      <c r="A38" s="13"/>
      <c r="B38" s="173"/>
      <c r="C38" s="173"/>
      <c r="D38" s="173"/>
      <c r="E38" s="173"/>
      <c r="F38" s="173"/>
      <c r="G38" s="173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73"/>
      <c r="S38" s="173"/>
      <c r="T38" s="173"/>
      <c r="U38" s="173"/>
      <c r="V38" s="177"/>
      <c r="W38" s="177"/>
      <c r="X38" s="181"/>
      <c r="Y38" s="181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7"/>
      <c r="AL38" s="26"/>
      <c r="AM38" s="25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24"/>
      <c r="BA38" s="16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9"/>
      <c r="BO38" s="8"/>
      <c r="BP38" s="8"/>
      <c r="BQ38" s="8"/>
      <c r="BR38" s="8"/>
      <c r="BS38" s="8"/>
      <c r="CF38" s="10"/>
      <c r="CG38" s="9"/>
      <c r="CH38" s="9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2"/>
      <c r="CT38" s="2"/>
      <c r="CU38" s="2"/>
      <c r="CV38" s="2"/>
      <c r="CW38" s="2"/>
    </row>
    <row r="39" spans="1:101" ht="3.95" customHeight="1">
      <c r="A39" s="13"/>
      <c r="B39" s="173"/>
      <c r="C39" s="173"/>
      <c r="D39" s="173"/>
      <c r="E39" s="173"/>
      <c r="F39" s="173"/>
      <c r="G39" s="173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73"/>
      <c r="S39" s="173"/>
      <c r="T39" s="173"/>
      <c r="U39" s="173"/>
      <c r="V39" s="177"/>
      <c r="W39" s="177"/>
      <c r="X39" s="173"/>
      <c r="Y39" s="173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7"/>
      <c r="AL39" s="26"/>
      <c r="AM39" s="25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24"/>
      <c r="BA39" s="16"/>
      <c r="BB39" s="517" t="s">
        <v>130</v>
      </c>
      <c r="BC39" s="517"/>
      <c r="BD39" s="517"/>
      <c r="BE39" s="517"/>
      <c r="BF39" s="517"/>
      <c r="BG39" s="517"/>
      <c r="BH39" s="517"/>
      <c r="BI39" s="517"/>
      <c r="BJ39" s="517"/>
      <c r="BK39" s="517"/>
      <c r="BL39" s="517"/>
      <c r="BM39" s="517"/>
      <c r="BN39" s="9"/>
      <c r="BO39" s="8"/>
      <c r="BP39" s="8"/>
      <c r="BQ39" s="8"/>
      <c r="BR39" s="8"/>
      <c r="BS39" s="8"/>
      <c r="CF39" s="10"/>
      <c r="CG39" s="9"/>
      <c r="CH39" s="9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2"/>
      <c r="CT39" s="2"/>
      <c r="CU39" s="2"/>
      <c r="CV39" s="2"/>
      <c r="CW39" s="2"/>
    </row>
    <row r="40" spans="1:101" ht="3.95" customHeight="1">
      <c r="A40" s="23"/>
      <c r="B40" s="3"/>
      <c r="C40" s="3"/>
      <c r="D40" s="7"/>
      <c r="E40" s="7"/>
      <c r="F40" s="7"/>
      <c r="G40" s="173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73"/>
      <c r="S40" s="173"/>
      <c r="T40" s="173"/>
      <c r="U40" s="173"/>
      <c r="V40" s="173"/>
      <c r="W40" s="177"/>
      <c r="X40" s="173"/>
      <c r="Y40" s="173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7"/>
      <c r="AL40" s="26"/>
      <c r="AM40" s="25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24"/>
      <c r="BA40" s="16"/>
      <c r="BB40" s="517"/>
      <c r="BC40" s="517"/>
      <c r="BD40" s="517"/>
      <c r="BE40" s="517"/>
      <c r="BF40" s="517"/>
      <c r="BG40" s="517"/>
      <c r="BH40" s="517"/>
      <c r="BI40" s="517"/>
      <c r="BJ40" s="517"/>
      <c r="BK40" s="517"/>
      <c r="BL40" s="517"/>
      <c r="BM40" s="517"/>
      <c r="BN40" s="9"/>
      <c r="BO40" s="8"/>
      <c r="BP40" s="8"/>
      <c r="BQ40" s="8"/>
      <c r="BR40" s="8"/>
      <c r="BS40" s="8"/>
      <c r="CF40" s="10"/>
      <c r="CG40" s="9"/>
      <c r="CH40" s="9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2"/>
      <c r="CT40" s="2"/>
      <c r="CU40" s="2"/>
      <c r="CV40" s="2"/>
      <c r="CW40" s="2"/>
    </row>
    <row r="41" spans="1:101" ht="3.95" customHeight="1">
      <c r="A41" s="23"/>
      <c r="B41" s="3"/>
      <c r="C41" s="3"/>
      <c r="D41" s="7"/>
      <c r="E41" s="7"/>
      <c r="F41" s="7"/>
      <c r="G41" s="173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73"/>
      <c r="S41" s="173"/>
      <c r="T41" s="173"/>
      <c r="U41" s="173"/>
      <c r="V41" s="173"/>
      <c r="W41" s="177"/>
      <c r="X41" s="173"/>
      <c r="Y41" s="173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7"/>
      <c r="AL41" s="26"/>
      <c r="AM41" s="25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24"/>
      <c r="BA41" s="6"/>
      <c r="BB41" s="517"/>
      <c r="BC41" s="517"/>
      <c r="BD41" s="517"/>
      <c r="BE41" s="517"/>
      <c r="BF41" s="517"/>
      <c r="BG41" s="517"/>
      <c r="BH41" s="517"/>
      <c r="BI41" s="517"/>
      <c r="BJ41" s="517"/>
      <c r="BK41" s="517"/>
      <c r="BL41" s="517"/>
      <c r="BM41" s="517"/>
      <c r="BN41" s="9"/>
      <c r="BO41" s="8"/>
      <c r="BP41" s="8"/>
      <c r="BQ41" s="8"/>
      <c r="BR41" s="8"/>
      <c r="BS41" s="8"/>
      <c r="CF41" s="10"/>
      <c r="CG41" s="9"/>
      <c r="CH41" s="9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2"/>
      <c r="CT41" s="2"/>
      <c r="CU41" s="2"/>
      <c r="CV41" s="2"/>
      <c r="CW41" s="2"/>
    </row>
    <row r="42" spans="1:101" ht="3.95" customHeight="1">
      <c r="A42" s="13"/>
      <c r="B42" s="173"/>
      <c r="C42" s="173"/>
      <c r="D42" s="173"/>
      <c r="E42" s="173"/>
      <c r="F42" s="173"/>
      <c r="G42" s="173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73"/>
      <c r="S42" s="173"/>
      <c r="T42" s="173"/>
      <c r="U42" s="173"/>
      <c r="V42" s="177"/>
      <c r="W42" s="177"/>
      <c r="X42" s="173"/>
      <c r="Y42" s="173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7"/>
      <c r="AL42" s="26"/>
      <c r="AM42" s="25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24"/>
      <c r="BA42" s="173"/>
      <c r="BB42" s="517"/>
      <c r="BC42" s="517"/>
      <c r="BD42" s="517"/>
      <c r="BE42" s="517"/>
      <c r="BF42" s="517"/>
      <c r="BG42" s="517"/>
      <c r="BH42" s="517"/>
      <c r="BI42" s="517"/>
      <c r="BJ42" s="517"/>
      <c r="BK42" s="517"/>
      <c r="BL42" s="517"/>
      <c r="BM42" s="517"/>
      <c r="BN42" s="9"/>
      <c r="BO42" s="8"/>
      <c r="BP42" s="8"/>
      <c r="BQ42" s="8"/>
      <c r="BR42" s="8"/>
      <c r="BS42" s="8"/>
      <c r="CF42" s="10"/>
      <c r="CG42" s="9"/>
      <c r="CH42" s="9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2"/>
      <c r="CT42" s="2"/>
      <c r="CU42" s="2"/>
      <c r="CV42" s="2"/>
      <c r="CW42" s="2"/>
    </row>
    <row r="43" spans="1:101" ht="3.95" customHeight="1">
      <c r="A43" s="13"/>
      <c r="B43" s="173"/>
      <c r="C43" s="173"/>
      <c r="D43" s="173"/>
      <c r="E43" s="173"/>
      <c r="F43" s="173"/>
      <c r="G43" s="173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73"/>
      <c r="S43" s="173"/>
      <c r="T43" s="173"/>
      <c r="U43" s="173"/>
      <c r="V43" s="177"/>
      <c r="W43" s="177"/>
      <c r="X43" s="173"/>
      <c r="Y43" s="173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7"/>
      <c r="AL43" s="26"/>
      <c r="AM43" s="25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24"/>
      <c r="BA43" s="173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73"/>
      <c r="BN43" s="9"/>
      <c r="BO43" s="8"/>
      <c r="BP43" s="8"/>
      <c r="BQ43" s="8"/>
      <c r="BR43" s="8"/>
      <c r="BS43" s="8"/>
      <c r="CF43" s="10"/>
      <c r="CG43" s="9"/>
      <c r="CH43" s="9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2"/>
      <c r="CT43" s="2"/>
      <c r="CU43" s="2"/>
      <c r="CV43" s="2"/>
      <c r="CW43" s="2"/>
    </row>
    <row r="44" spans="1:101" ht="3.95" customHeight="1">
      <c r="A44" s="13"/>
      <c r="B44" s="173"/>
      <c r="C44" s="173"/>
      <c r="D44" s="173"/>
      <c r="E44" s="173"/>
      <c r="F44" s="173"/>
      <c r="G44" s="173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73"/>
      <c r="S44" s="173"/>
      <c r="T44" s="173"/>
      <c r="U44" s="173"/>
      <c r="V44" s="177"/>
      <c r="W44" s="177"/>
      <c r="X44" s="178"/>
      <c r="Y44" s="173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7"/>
      <c r="AL44" s="26"/>
      <c r="AM44" s="25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24"/>
      <c r="BA44" s="173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3"/>
      <c r="CF44" s="10"/>
      <c r="CG44" s="9"/>
      <c r="CH44" s="9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2"/>
      <c r="CT44" s="2"/>
      <c r="CU44" s="2"/>
      <c r="CV44" s="2"/>
      <c r="CW44" s="2"/>
    </row>
    <row r="45" spans="1:101" ht="3.95" customHeight="1">
      <c r="A45" s="13"/>
      <c r="B45" s="173"/>
      <c r="C45" s="173"/>
      <c r="D45" s="173"/>
      <c r="E45" s="173"/>
      <c r="F45" s="173"/>
      <c r="G45" s="173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73"/>
      <c r="S45" s="173"/>
      <c r="T45" s="173"/>
      <c r="U45" s="173"/>
      <c r="V45" s="514" t="s">
        <v>41</v>
      </c>
      <c r="W45" s="514"/>
      <c r="X45" s="514"/>
      <c r="Y45" s="514"/>
      <c r="Z45" s="515" t="s">
        <v>130</v>
      </c>
      <c r="AA45" s="516"/>
      <c r="AB45" s="516"/>
      <c r="AC45" s="516"/>
      <c r="AD45" s="516"/>
      <c r="AE45" s="516"/>
      <c r="AF45" s="516"/>
      <c r="AG45" s="516"/>
      <c r="AH45" s="516"/>
      <c r="AI45" s="516"/>
      <c r="AJ45" s="517">
        <v>11</v>
      </c>
      <c r="AK45" s="517"/>
      <c r="AL45" s="26"/>
      <c r="AM45" s="25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24"/>
      <c r="BA45" s="17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CF45" s="10"/>
      <c r="CG45" s="9"/>
      <c r="CH45" s="9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2"/>
      <c r="CT45" s="2"/>
      <c r="CU45" s="2"/>
      <c r="CV45" s="2"/>
      <c r="CW45" s="2"/>
    </row>
    <row r="46" spans="1:101" ht="3.95" customHeight="1">
      <c r="A46" s="23"/>
      <c r="B46" s="7"/>
      <c r="C46" s="7"/>
      <c r="D46" s="7"/>
      <c r="E46" s="7"/>
      <c r="F46" s="7"/>
      <c r="G46" s="173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73"/>
      <c r="S46" s="173"/>
      <c r="T46" s="173"/>
      <c r="U46" s="173"/>
      <c r="V46" s="514"/>
      <c r="W46" s="514"/>
      <c r="X46" s="514"/>
      <c r="Y46" s="514"/>
      <c r="Z46" s="515"/>
      <c r="AA46" s="516"/>
      <c r="AB46" s="516"/>
      <c r="AC46" s="516"/>
      <c r="AD46" s="516"/>
      <c r="AE46" s="516"/>
      <c r="AF46" s="516"/>
      <c r="AG46" s="516"/>
      <c r="AH46" s="516"/>
      <c r="AI46" s="516"/>
      <c r="AJ46" s="517"/>
      <c r="AK46" s="517"/>
      <c r="AL46" s="26"/>
      <c r="AM46" s="25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24"/>
      <c r="BA46" s="17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CF46" s="10"/>
      <c r="CG46" s="9"/>
      <c r="CH46" s="9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2"/>
      <c r="CT46" s="2"/>
      <c r="CU46" s="2"/>
      <c r="CV46" s="2"/>
      <c r="CW46" s="2"/>
    </row>
    <row r="47" spans="1:101" ht="3.95" customHeight="1">
      <c r="A47" s="23"/>
      <c r="B47" s="7"/>
      <c r="C47" s="7"/>
      <c r="D47" s="7"/>
      <c r="E47" s="7"/>
      <c r="F47" s="7"/>
      <c r="G47" s="173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73"/>
      <c r="S47" s="173"/>
      <c r="T47" s="173"/>
      <c r="U47" s="173"/>
      <c r="V47" s="514"/>
      <c r="W47" s="514"/>
      <c r="X47" s="514"/>
      <c r="Y47" s="514"/>
      <c r="Z47" s="515"/>
      <c r="AA47" s="516"/>
      <c r="AB47" s="516"/>
      <c r="AC47" s="516"/>
      <c r="AD47" s="516"/>
      <c r="AE47" s="516"/>
      <c r="AF47" s="516"/>
      <c r="AG47" s="516"/>
      <c r="AH47" s="516"/>
      <c r="AI47" s="516"/>
      <c r="AJ47" s="517"/>
      <c r="AK47" s="517"/>
      <c r="AL47" s="512"/>
      <c r="AM47" s="16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172"/>
      <c r="BA47" s="17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CF47" s="10"/>
      <c r="CG47" s="9"/>
      <c r="CH47" s="9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2"/>
      <c r="CT47" s="2"/>
      <c r="CU47" s="2"/>
      <c r="CV47" s="2"/>
      <c r="CW47" s="2"/>
    </row>
    <row r="48" spans="1:101" ht="3.95" customHeight="1">
      <c r="A48" s="13"/>
      <c r="B48" s="173"/>
      <c r="C48" s="173"/>
      <c r="D48" s="173"/>
      <c r="E48" s="173"/>
      <c r="F48" s="173"/>
      <c r="G48" s="173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73"/>
      <c r="S48" s="173"/>
      <c r="T48" s="173"/>
      <c r="U48" s="173"/>
      <c r="V48" s="514"/>
      <c r="W48" s="514"/>
      <c r="X48" s="514"/>
      <c r="Y48" s="514"/>
      <c r="Z48" s="515"/>
      <c r="AA48" s="516"/>
      <c r="AB48" s="516"/>
      <c r="AC48" s="516"/>
      <c r="AD48" s="516"/>
      <c r="AE48" s="516"/>
      <c r="AF48" s="516"/>
      <c r="AG48" s="516"/>
      <c r="AH48" s="516"/>
      <c r="AI48" s="516"/>
      <c r="AJ48" s="517"/>
      <c r="AK48" s="517"/>
      <c r="AL48" s="512"/>
      <c r="AM48" s="16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172"/>
      <c r="BA48" s="17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CF48" s="10"/>
      <c r="CG48" s="9"/>
      <c r="CH48" s="9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2"/>
      <c r="CT48" s="2"/>
      <c r="CU48" s="2"/>
      <c r="CV48" s="2"/>
      <c r="CW48" s="2"/>
    </row>
    <row r="49" spans="1:101" ht="3.95" customHeight="1">
      <c r="A49" s="13"/>
      <c r="B49" s="173"/>
      <c r="C49" s="173"/>
      <c r="D49" s="173"/>
      <c r="E49" s="173"/>
      <c r="F49" s="173"/>
      <c r="G49" s="173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73"/>
      <c r="S49" s="173"/>
      <c r="T49" s="173"/>
      <c r="U49" s="173"/>
      <c r="V49" s="177"/>
      <c r="W49" s="177"/>
      <c r="X49" s="178"/>
      <c r="Y49" s="173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7"/>
      <c r="AL49" s="512"/>
      <c r="AM49" s="16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172"/>
      <c r="BA49" s="17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CF49" s="10"/>
      <c r="CG49" s="9"/>
      <c r="CH49" s="9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2"/>
      <c r="CT49" s="2"/>
      <c r="CU49" s="2"/>
      <c r="CV49" s="2"/>
      <c r="CW49" s="2"/>
    </row>
    <row r="50" spans="1:101" ht="3.95" customHeight="1">
      <c r="A50" s="13"/>
      <c r="B50" s="173"/>
      <c r="C50" s="173"/>
      <c r="D50" s="173"/>
      <c r="E50" s="173"/>
      <c r="F50" s="173"/>
      <c r="G50" s="173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73"/>
      <c r="S50" s="173"/>
      <c r="T50" s="173"/>
      <c r="U50" s="173"/>
      <c r="V50" s="177"/>
      <c r="W50" s="177"/>
      <c r="X50" s="173"/>
      <c r="Y50" s="173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7"/>
      <c r="AL50" s="172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7"/>
      <c r="AZ50" s="495"/>
      <c r="BA50" s="173"/>
      <c r="BB50" s="3"/>
      <c r="BC50" s="3"/>
      <c r="BD50" s="3"/>
      <c r="BE50" s="3"/>
      <c r="BF50" s="3"/>
      <c r="BG50" s="3"/>
      <c r="BH50" s="3"/>
      <c r="BI50" s="3"/>
      <c r="BJ50" s="3"/>
      <c r="BK50" s="7"/>
      <c r="BL50" s="7"/>
      <c r="BM50" s="7"/>
      <c r="BN50" s="2"/>
      <c r="BO50" s="2"/>
      <c r="CF50" s="10"/>
      <c r="CG50" s="9"/>
      <c r="CH50" s="9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2"/>
      <c r="CT50" s="2"/>
      <c r="CU50" s="2"/>
      <c r="CV50" s="2"/>
      <c r="CW50" s="2"/>
    </row>
    <row r="51" spans="1:101" ht="3.95" customHeight="1">
      <c r="A51" s="13"/>
      <c r="B51" s="173"/>
      <c r="C51" s="173"/>
      <c r="D51" s="173"/>
      <c r="E51" s="173"/>
      <c r="F51" s="173"/>
      <c r="G51" s="173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73"/>
      <c r="S51" s="173"/>
      <c r="T51" s="173"/>
      <c r="U51" s="173"/>
      <c r="V51" s="177"/>
      <c r="W51" s="177"/>
      <c r="X51" s="173"/>
      <c r="Y51" s="173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7"/>
      <c r="AL51" s="172"/>
      <c r="AM51" s="16"/>
      <c r="AN51" s="526" t="s">
        <v>130</v>
      </c>
      <c r="AO51" s="526"/>
      <c r="AP51" s="526"/>
      <c r="AQ51" s="526"/>
      <c r="AR51" s="526"/>
      <c r="AS51" s="526"/>
      <c r="AT51" s="526"/>
      <c r="AU51" s="526"/>
      <c r="AV51" s="526"/>
      <c r="AW51" s="526"/>
      <c r="AX51" s="517">
        <v>4</v>
      </c>
      <c r="AY51" s="517"/>
      <c r="AZ51" s="495"/>
      <c r="BA51" s="173"/>
      <c r="BB51" s="3"/>
      <c r="BC51" s="3"/>
      <c r="BD51" s="3"/>
      <c r="BE51" s="3"/>
      <c r="BF51" s="3"/>
      <c r="BG51" s="3"/>
      <c r="BH51" s="3"/>
      <c r="BI51" s="3"/>
      <c r="BJ51" s="3"/>
      <c r="BK51" s="7"/>
      <c r="BL51" s="7"/>
      <c r="BM51" s="7"/>
      <c r="BN51" s="2"/>
      <c r="BO51" s="2"/>
      <c r="CF51" s="10"/>
      <c r="CG51" s="9"/>
      <c r="CH51" s="9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2"/>
      <c r="CT51" s="2"/>
      <c r="CU51" s="2"/>
      <c r="CV51" s="2"/>
      <c r="CW51" s="2"/>
    </row>
    <row r="52" spans="1:101" ht="3.95" customHeight="1">
      <c r="B52" s="7"/>
      <c r="C52" s="7"/>
      <c r="D52" s="7"/>
      <c r="E52" s="7"/>
      <c r="F52" s="7"/>
      <c r="G52" s="173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73"/>
      <c r="S52" s="173"/>
      <c r="T52" s="173"/>
      <c r="U52" s="173"/>
      <c r="V52" s="173"/>
      <c r="W52" s="177"/>
      <c r="X52" s="173"/>
      <c r="Y52" s="173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7"/>
      <c r="AL52" s="172"/>
      <c r="AM52" s="16"/>
      <c r="AN52" s="526"/>
      <c r="AO52" s="526"/>
      <c r="AP52" s="526"/>
      <c r="AQ52" s="526"/>
      <c r="AR52" s="526"/>
      <c r="AS52" s="526"/>
      <c r="AT52" s="526"/>
      <c r="AU52" s="526"/>
      <c r="AV52" s="526"/>
      <c r="AW52" s="526"/>
      <c r="AX52" s="517"/>
      <c r="AY52" s="517"/>
      <c r="AZ52" s="495"/>
      <c r="BA52" s="173"/>
      <c r="BB52" s="3"/>
      <c r="BC52" s="3"/>
      <c r="BD52" s="3"/>
      <c r="BE52" s="3"/>
      <c r="BF52" s="3"/>
      <c r="BG52" s="3"/>
      <c r="BH52" s="3"/>
      <c r="BI52" s="3"/>
      <c r="BJ52" s="3"/>
      <c r="BK52" s="7"/>
      <c r="BL52" s="7"/>
      <c r="BM52" s="7"/>
      <c r="BN52" s="2"/>
      <c r="BO52" s="2"/>
      <c r="CF52" s="10"/>
      <c r="CG52" s="9"/>
      <c r="CH52" s="9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2"/>
      <c r="CT52" s="2"/>
      <c r="CU52" s="2"/>
      <c r="CV52" s="2"/>
      <c r="CW52" s="2"/>
    </row>
    <row r="53" spans="1:101" ht="3.95" customHeight="1">
      <c r="B53" s="7"/>
      <c r="C53" s="7"/>
      <c r="D53" s="7"/>
      <c r="E53" s="7"/>
      <c r="F53" s="7"/>
      <c r="G53" s="173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73"/>
      <c r="S53" s="173"/>
      <c r="T53" s="173"/>
      <c r="U53" s="173"/>
      <c r="V53" s="173"/>
      <c r="W53" s="177"/>
      <c r="X53" s="173"/>
      <c r="Y53" s="173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7"/>
      <c r="AL53" s="172"/>
      <c r="AM53" s="6"/>
      <c r="AN53" s="526"/>
      <c r="AO53" s="526"/>
      <c r="AP53" s="526"/>
      <c r="AQ53" s="526"/>
      <c r="AR53" s="526"/>
      <c r="AS53" s="526"/>
      <c r="AT53" s="526"/>
      <c r="AU53" s="526"/>
      <c r="AV53" s="526"/>
      <c r="AW53" s="526"/>
      <c r="AX53" s="517"/>
      <c r="AY53" s="517"/>
      <c r="AZ53" s="16"/>
      <c r="BA53" s="173"/>
      <c r="BB53" s="3"/>
      <c r="BC53" s="3"/>
      <c r="BD53" s="3"/>
      <c r="BE53" s="3"/>
      <c r="BF53" s="3"/>
      <c r="BG53" s="3"/>
      <c r="BH53" s="3"/>
      <c r="BI53" s="3"/>
      <c r="BJ53" s="3"/>
      <c r="BK53" s="5"/>
      <c r="BL53" s="5"/>
      <c r="BM53" s="5"/>
      <c r="BN53" s="13"/>
      <c r="BO53" s="2"/>
      <c r="CF53" s="10"/>
      <c r="CG53" s="9"/>
      <c r="CH53" s="9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2"/>
      <c r="CT53" s="2"/>
      <c r="CU53" s="2"/>
      <c r="CV53" s="2"/>
      <c r="CW53" s="2"/>
    </row>
    <row r="54" spans="1:101" ht="3.95" customHeight="1">
      <c r="B54" s="173"/>
      <c r="C54" s="173"/>
      <c r="D54" s="173"/>
      <c r="E54" s="173"/>
      <c r="F54" s="173"/>
      <c r="G54" s="173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73"/>
      <c r="S54" s="173"/>
      <c r="T54" s="173"/>
      <c r="U54" s="173"/>
      <c r="V54" s="177"/>
      <c r="W54" s="177"/>
      <c r="X54" s="173"/>
      <c r="Y54" s="173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7"/>
      <c r="AL54" s="172"/>
      <c r="AM54" s="16"/>
      <c r="AN54" s="526"/>
      <c r="AO54" s="526"/>
      <c r="AP54" s="526"/>
      <c r="AQ54" s="526"/>
      <c r="AR54" s="526"/>
      <c r="AS54" s="526"/>
      <c r="AT54" s="526"/>
      <c r="AU54" s="526"/>
      <c r="AV54" s="526"/>
      <c r="AW54" s="526"/>
      <c r="AX54" s="517"/>
      <c r="AY54" s="517"/>
      <c r="AZ54" s="16"/>
      <c r="BA54" s="173"/>
      <c r="BB54" s="3"/>
      <c r="BC54" s="3"/>
      <c r="BD54" s="3"/>
      <c r="BE54" s="3"/>
      <c r="BF54" s="3"/>
      <c r="BG54" s="3"/>
      <c r="BH54" s="3"/>
      <c r="BI54" s="3"/>
      <c r="BJ54" s="3"/>
      <c r="BK54" s="5"/>
      <c r="BL54" s="5"/>
      <c r="BM54" s="5"/>
      <c r="BN54" s="13"/>
      <c r="BO54" s="2"/>
      <c r="CF54" s="10"/>
      <c r="CG54" s="9"/>
      <c r="CH54" s="9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2"/>
      <c r="CT54" s="2"/>
      <c r="CU54" s="2"/>
      <c r="CV54" s="2"/>
      <c r="CW54" s="2"/>
    </row>
    <row r="55" spans="1:101" ht="3.95" customHeight="1">
      <c r="B55" s="173"/>
      <c r="C55" s="173"/>
      <c r="D55" s="173"/>
      <c r="E55" s="173"/>
      <c r="F55" s="173"/>
      <c r="G55" s="173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73"/>
      <c r="S55" s="173"/>
      <c r="T55" s="173"/>
      <c r="U55" s="173"/>
      <c r="V55" s="177"/>
      <c r="W55" s="177"/>
      <c r="X55" s="173"/>
      <c r="Y55" s="173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7"/>
      <c r="AL55" s="172"/>
      <c r="AM55" s="16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7"/>
      <c r="AZ55" s="16"/>
      <c r="BA55" s="173"/>
      <c r="BB55" s="3"/>
      <c r="BC55" s="3"/>
      <c r="BD55" s="3"/>
      <c r="BE55" s="3"/>
      <c r="BF55" s="3"/>
      <c r="BG55" s="3"/>
      <c r="BH55" s="3"/>
      <c r="BI55" s="3"/>
      <c r="BJ55" s="3"/>
      <c r="BK55" s="5"/>
      <c r="BL55" s="5"/>
      <c r="BM55" s="5"/>
      <c r="BN55" s="13"/>
      <c r="BO55" s="2"/>
      <c r="CF55" s="12"/>
      <c r="CG55" s="9"/>
      <c r="CH55" s="9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"/>
      <c r="CT55" s="2"/>
      <c r="CU55" s="2"/>
      <c r="CV55" s="2"/>
      <c r="CW55" s="2"/>
    </row>
    <row r="56" spans="1:101" ht="3.95" customHeight="1">
      <c r="B56" s="173"/>
      <c r="C56" s="173"/>
      <c r="D56" s="173"/>
      <c r="E56" s="173"/>
      <c r="F56" s="173"/>
      <c r="G56" s="173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73"/>
      <c r="S56" s="173"/>
      <c r="T56" s="173"/>
      <c r="U56" s="173"/>
      <c r="V56" s="177"/>
      <c r="W56" s="177"/>
      <c r="X56" s="178"/>
      <c r="Y56" s="173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7"/>
      <c r="AL56" s="495"/>
      <c r="AM56" s="16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7"/>
      <c r="AZ56" s="16"/>
      <c r="BA56" s="173"/>
      <c r="BB56" s="3"/>
      <c r="BC56" s="3"/>
      <c r="BD56" s="3"/>
      <c r="BE56" s="3"/>
      <c r="BF56" s="3"/>
      <c r="BG56" s="3"/>
      <c r="BH56" s="3"/>
      <c r="BI56" s="3"/>
      <c r="BJ56" s="3"/>
      <c r="BK56" s="5"/>
      <c r="BL56" s="5"/>
      <c r="BM56" s="5"/>
      <c r="BN56" s="13"/>
      <c r="BO56" s="2"/>
      <c r="CD56" s="13"/>
      <c r="CE56" s="8"/>
      <c r="CF56" s="12"/>
      <c r="CG56" s="9"/>
      <c r="CH56" s="9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"/>
      <c r="CT56" s="2"/>
      <c r="CU56" s="2"/>
      <c r="CV56" s="2"/>
      <c r="CW56" s="2"/>
    </row>
    <row r="57" spans="1:101" ht="3.95" customHeight="1">
      <c r="B57" s="173"/>
      <c r="C57" s="173"/>
      <c r="D57" s="173"/>
      <c r="E57" s="173"/>
      <c r="F57" s="173"/>
      <c r="G57" s="173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73"/>
      <c r="S57" s="173"/>
      <c r="T57" s="173"/>
      <c r="U57" s="173"/>
      <c r="V57" s="527" t="s">
        <v>42</v>
      </c>
      <c r="W57" s="528"/>
      <c r="X57" s="528"/>
      <c r="Y57" s="529"/>
      <c r="Z57" s="536" t="s">
        <v>134</v>
      </c>
      <c r="AA57" s="526"/>
      <c r="AB57" s="526"/>
      <c r="AC57" s="526"/>
      <c r="AD57" s="526"/>
      <c r="AE57" s="526"/>
      <c r="AF57" s="526"/>
      <c r="AG57" s="526"/>
      <c r="AH57" s="526"/>
      <c r="AI57" s="526"/>
      <c r="AJ57" s="517">
        <v>0</v>
      </c>
      <c r="AK57" s="517"/>
      <c r="AL57" s="495"/>
      <c r="AM57" s="16"/>
      <c r="AN57" s="537" t="s">
        <v>1</v>
      </c>
      <c r="AO57" s="537"/>
      <c r="AP57" s="537"/>
      <c r="AQ57" s="537"/>
      <c r="AR57" s="537"/>
      <c r="AS57" s="537"/>
      <c r="AT57" s="537"/>
      <c r="AU57" s="538">
        <v>1</v>
      </c>
      <c r="AV57" s="538"/>
      <c r="AW57" s="538"/>
      <c r="AX57" s="538"/>
      <c r="AY57" s="538"/>
      <c r="AZ57" s="173"/>
      <c r="BA57" s="173"/>
      <c r="BB57" s="3"/>
      <c r="BC57" s="3"/>
      <c r="BD57" s="3"/>
      <c r="BE57" s="3"/>
      <c r="BF57" s="3"/>
      <c r="BG57" s="3"/>
      <c r="BH57" s="3"/>
      <c r="BI57" s="3"/>
      <c r="BJ57" s="3"/>
      <c r="BK57" s="7"/>
      <c r="BL57" s="7"/>
      <c r="BM57" s="7"/>
      <c r="BN57" s="9"/>
      <c r="BO57" s="2"/>
      <c r="CD57" s="13"/>
      <c r="CE57" s="8"/>
      <c r="CF57" s="12"/>
      <c r="CG57" s="9"/>
      <c r="CH57" s="9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"/>
      <c r="CT57" s="2"/>
      <c r="CU57" s="2"/>
      <c r="CV57" s="2"/>
      <c r="CW57" s="2"/>
    </row>
    <row r="58" spans="1:101" ht="3.95" customHeight="1">
      <c r="B58" s="7"/>
      <c r="C58" s="7"/>
      <c r="D58" s="7"/>
      <c r="E58" s="7"/>
      <c r="F58" s="7"/>
      <c r="G58" s="173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73"/>
      <c r="S58" s="173"/>
      <c r="T58" s="173"/>
      <c r="U58" s="173"/>
      <c r="V58" s="530"/>
      <c r="W58" s="531"/>
      <c r="X58" s="531"/>
      <c r="Y58" s="532"/>
      <c r="Z58" s="536"/>
      <c r="AA58" s="526"/>
      <c r="AB58" s="526"/>
      <c r="AC58" s="526"/>
      <c r="AD58" s="526"/>
      <c r="AE58" s="526"/>
      <c r="AF58" s="526"/>
      <c r="AG58" s="526"/>
      <c r="AH58" s="526"/>
      <c r="AI58" s="526"/>
      <c r="AJ58" s="517"/>
      <c r="AK58" s="517"/>
      <c r="AL58" s="495"/>
      <c r="AM58" s="16"/>
      <c r="AN58" s="537"/>
      <c r="AO58" s="537"/>
      <c r="AP58" s="537"/>
      <c r="AQ58" s="537"/>
      <c r="AR58" s="537"/>
      <c r="AS58" s="537"/>
      <c r="AT58" s="537"/>
      <c r="AU58" s="538"/>
      <c r="AV58" s="538"/>
      <c r="AW58" s="538"/>
      <c r="AX58" s="538"/>
      <c r="AY58" s="538"/>
      <c r="AZ58" s="21"/>
      <c r="BA58" s="21"/>
      <c r="BB58" s="3"/>
      <c r="BC58" s="3"/>
      <c r="BD58" s="3"/>
      <c r="BE58" s="3"/>
      <c r="BF58" s="3"/>
      <c r="BG58" s="3"/>
      <c r="BH58" s="3"/>
      <c r="BI58" s="3"/>
      <c r="BJ58" s="3"/>
      <c r="BK58" s="7"/>
      <c r="BL58" s="7"/>
      <c r="BM58" s="7"/>
      <c r="BN58" s="9"/>
      <c r="BO58" s="2"/>
      <c r="CD58" s="13"/>
      <c r="CE58" s="8"/>
      <c r="CF58" s="12"/>
      <c r="CG58" s="9"/>
      <c r="CH58" s="9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"/>
      <c r="CT58" s="2"/>
      <c r="CU58" s="2"/>
      <c r="CV58" s="2"/>
      <c r="CW58" s="2"/>
    </row>
    <row r="59" spans="1:101" ht="3.95" customHeight="1">
      <c r="B59" s="7"/>
      <c r="C59" s="7"/>
      <c r="D59" s="7"/>
      <c r="E59" s="7"/>
      <c r="F59" s="7"/>
      <c r="G59" s="173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73"/>
      <c r="S59" s="173"/>
      <c r="T59" s="173"/>
      <c r="U59" s="173"/>
      <c r="V59" s="530"/>
      <c r="W59" s="531"/>
      <c r="X59" s="531"/>
      <c r="Y59" s="532"/>
      <c r="Z59" s="536"/>
      <c r="AA59" s="526"/>
      <c r="AB59" s="526"/>
      <c r="AC59" s="526"/>
      <c r="AD59" s="526"/>
      <c r="AE59" s="526"/>
      <c r="AF59" s="526"/>
      <c r="AG59" s="526"/>
      <c r="AH59" s="526"/>
      <c r="AI59" s="526"/>
      <c r="AJ59" s="517"/>
      <c r="AK59" s="517"/>
      <c r="AL59" s="16"/>
      <c r="AM59" s="16"/>
      <c r="AN59" s="537"/>
      <c r="AO59" s="537"/>
      <c r="AP59" s="537"/>
      <c r="AQ59" s="537"/>
      <c r="AR59" s="537"/>
      <c r="AS59" s="537"/>
      <c r="AT59" s="537"/>
      <c r="AU59" s="538"/>
      <c r="AV59" s="538"/>
      <c r="AW59" s="538"/>
      <c r="AX59" s="538"/>
      <c r="AY59" s="538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5"/>
      <c r="BL59" s="5"/>
      <c r="BM59" s="5"/>
      <c r="BN59" s="13"/>
      <c r="BO59" s="2"/>
      <c r="CD59" s="9"/>
      <c r="CE59" s="9"/>
      <c r="CF59" s="10"/>
      <c r="CG59" s="9"/>
      <c r="CH59" s="9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2"/>
      <c r="CT59" s="2"/>
      <c r="CU59" s="2"/>
      <c r="CV59" s="2"/>
      <c r="CW59" s="2"/>
    </row>
    <row r="60" spans="1:101" ht="3.95" customHeight="1">
      <c r="B60" s="173"/>
      <c r="C60" s="173"/>
      <c r="D60" s="173"/>
      <c r="E60" s="173"/>
      <c r="F60" s="173"/>
      <c r="G60" s="173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73"/>
      <c r="S60" s="173"/>
      <c r="T60" s="173"/>
      <c r="U60" s="173"/>
      <c r="V60" s="533"/>
      <c r="W60" s="534"/>
      <c r="X60" s="534"/>
      <c r="Y60" s="535"/>
      <c r="Z60" s="536"/>
      <c r="AA60" s="526"/>
      <c r="AB60" s="526"/>
      <c r="AC60" s="526"/>
      <c r="AD60" s="526"/>
      <c r="AE60" s="526"/>
      <c r="AF60" s="526"/>
      <c r="AG60" s="526"/>
      <c r="AH60" s="526"/>
      <c r="AI60" s="526"/>
      <c r="AJ60" s="517"/>
      <c r="AK60" s="517"/>
      <c r="AL60" s="16"/>
      <c r="AM60" s="19"/>
      <c r="AN60" s="537"/>
      <c r="AO60" s="537"/>
      <c r="AP60" s="537"/>
      <c r="AQ60" s="537"/>
      <c r="AR60" s="537"/>
      <c r="AS60" s="537"/>
      <c r="AT60" s="537"/>
      <c r="AU60" s="538"/>
      <c r="AV60" s="538"/>
      <c r="AW60" s="538"/>
      <c r="AX60" s="538"/>
      <c r="AY60" s="538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5"/>
      <c r="BL60" s="5"/>
      <c r="BM60" s="5"/>
      <c r="BN60" s="13"/>
      <c r="BO60" s="2"/>
      <c r="CD60" s="9"/>
      <c r="CE60" s="9"/>
      <c r="CF60" s="10"/>
      <c r="CG60" s="9"/>
      <c r="CH60" s="9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2"/>
      <c r="CT60" s="2"/>
      <c r="CU60" s="2"/>
      <c r="CV60" s="2"/>
      <c r="CW60" s="2"/>
    </row>
    <row r="61" spans="1:101" ht="3.95" customHeight="1">
      <c r="B61" s="173"/>
      <c r="C61" s="173"/>
      <c r="D61" s="173"/>
      <c r="E61" s="173"/>
      <c r="F61" s="173"/>
      <c r="G61" s="173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73"/>
      <c r="S61" s="173"/>
      <c r="T61" s="173"/>
      <c r="U61" s="173"/>
      <c r="V61" s="177"/>
      <c r="W61" s="177"/>
      <c r="X61" s="178"/>
      <c r="Y61" s="173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7"/>
      <c r="AL61" s="16"/>
      <c r="AM61" s="16"/>
      <c r="AN61" s="537"/>
      <c r="AO61" s="537"/>
      <c r="AP61" s="537"/>
      <c r="AQ61" s="537"/>
      <c r="AR61" s="537"/>
      <c r="AS61" s="537"/>
      <c r="AT61" s="537"/>
      <c r="AU61" s="538"/>
      <c r="AV61" s="538"/>
      <c r="AW61" s="538"/>
      <c r="AX61" s="538"/>
      <c r="AY61" s="538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5"/>
      <c r="BL61" s="5"/>
      <c r="BM61" s="5"/>
      <c r="BN61" s="13"/>
      <c r="BO61" s="2"/>
      <c r="CD61" s="9"/>
      <c r="CE61" s="9"/>
      <c r="CF61" s="10"/>
      <c r="CG61" s="9"/>
      <c r="CH61" s="9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2"/>
      <c r="CT61" s="2"/>
      <c r="CU61" s="2"/>
      <c r="CV61" s="2"/>
      <c r="CW61" s="2"/>
    </row>
    <row r="62" spans="1:101" ht="3.95" customHeight="1">
      <c r="B62" s="173"/>
      <c r="C62" s="173"/>
      <c r="D62" s="173"/>
      <c r="E62" s="173"/>
      <c r="F62" s="173"/>
      <c r="G62" s="173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73"/>
      <c r="S62" s="173"/>
      <c r="T62" s="173"/>
      <c r="U62" s="173"/>
      <c r="V62" s="177"/>
      <c r="W62" s="177"/>
      <c r="X62" s="173"/>
      <c r="Y62" s="173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7"/>
      <c r="AL62" s="16"/>
      <c r="AM62" s="16"/>
      <c r="AN62" s="537"/>
      <c r="AO62" s="537"/>
      <c r="AP62" s="537"/>
      <c r="AQ62" s="537"/>
      <c r="AR62" s="537"/>
      <c r="AS62" s="537"/>
      <c r="AT62" s="537"/>
      <c r="AU62" s="538"/>
      <c r="AV62" s="538"/>
      <c r="AW62" s="538"/>
      <c r="AX62" s="538"/>
      <c r="AY62" s="538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5"/>
      <c r="BL62" s="5"/>
      <c r="BM62" s="5"/>
      <c r="BN62" s="13"/>
      <c r="BO62" s="2"/>
      <c r="CD62" s="9"/>
      <c r="CE62" s="9"/>
      <c r="CF62" s="10"/>
      <c r="CG62" s="9"/>
      <c r="CH62" s="9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2"/>
      <c r="CT62" s="2"/>
      <c r="CU62" s="2"/>
      <c r="CV62" s="2"/>
      <c r="CW62" s="2"/>
    </row>
    <row r="63" spans="1:101" ht="3.95" customHeight="1">
      <c r="B63" s="173"/>
      <c r="C63" s="173"/>
      <c r="D63" s="173"/>
      <c r="E63" s="173"/>
      <c r="F63" s="173"/>
      <c r="G63" s="173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73"/>
      <c r="S63" s="173"/>
      <c r="T63" s="173"/>
      <c r="U63" s="173"/>
      <c r="V63" s="177"/>
      <c r="W63" s="177"/>
      <c r="X63" s="173"/>
      <c r="Y63" s="173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7"/>
      <c r="AL63" s="16"/>
      <c r="AM63" s="16"/>
      <c r="AN63" s="537"/>
      <c r="AO63" s="537"/>
      <c r="AP63" s="537"/>
      <c r="AQ63" s="537"/>
      <c r="AR63" s="537"/>
      <c r="AS63" s="537"/>
      <c r="AT63" s="537"/>
      <c r="AU63" s="538"/>
      <c r="AV63" s="538"/>
      <c r="AW63" s="538"/>
      <c r="AX63" s="538"/>
      <c r="AY63" s="538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7"/>
      <c r="BL63" s="7"/>
      <c r="BM63" s="7"/>
      <c r="BN63" s="2"/>
      <c r="BO63" s="2"/>
      <c r="CD63" s="9"/>
      <c r="CE63" s="9"/>
      <c r="CF63" s="10"/>
      <c r="CG63" s="9"/>
      <c r="CH63" s="9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2"/>
      <c r="CT63" s="2"/>
      <c r="CU63" s="2"/>
      <c r="CV63" s="2"/>
      <c r="CW63" s="2"/>
    </row>
    <row r="64" spans="1:101" ht="3.95" customHeight="1">
      <c r="B64" s="7"/>
      <c r="C64" s="7"/>
      <c r="D64" s="7"/>
      <c r="E64" s="7"/>
      <c r="F64" s="7"/>
      <c r="G64" s="173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73"/>
      <c r="S64" s="173"/>
      <c r="T64" s="173"/>
      <c r="U64" s="173"/>
      <c r="V64" s="173"/>
      <c r="W64" s="177"/>
      <c r="X64" s="173"/>
      <c r="Y64" s="173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7"/>
      <c r="AL64" s="16"/>
      <c r="AM64" s="16"/>
      <c r="AN64" s="537"/>
      <c r="AO64" s="537"/>
      <c r="AP64" s="537"/>
      <c r="AQ64" s="537"/>
      <c r="AR64" s="537"/>
      <c r="AS64" s="537"/>
      <c r="AT64" s="537"/>
      <c r="AU64" s="538"/>
      <c r="AV64" s="538"/>
      <c r="AW64" s="538"/>
      <c r="AX64" s="538"/>
      <c r="AY64" s="538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7"/>
      <c r="BL64" s="7"/>
      <c r="BM64" s="7"/>
      <c r="BN64" s="2"/>
      <c r="BO64" s="2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10"/>
      <c r="CG64" s="9"/>
      <c r="CH64" s="9"/>
      <c r="CI64" s="8"/>
      <c r="CJ64" s="8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</row>
    <row r="65" spans="2:101" ht="3.95" customHeight="1">
      <c r="B65" s="7"/>
      <c r="C65" s="7"/>
      <c r="D65" s="7"/>
      <c r="E65" s="7"/>
      <c r="F65" s="7"/>
      <c r="G65" s="173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73"/>
      <c r="S65" s="173"/>
      <c r="T65" s="173"/>
      <c r="U65" s="173"/>
      <c r="V65" s="173"/>
      <c r="W65" s="177"/>
      <c r="X65" s="173"/>
      <c r="Y65" s="173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7"/>
      <c r="AL65" s="16"/>
      <c r="AM65" s="16"/>
      <c r="AN65" s="537"/>
      <c r="AO65" s="537"/>
      <c r="AP65" s="537"/>
      <c r="AQ65" s="537"/>
      <c r="AR65" s="537"/>
      <c r="AS65" s="537"/>
      <c r="AT65" s="537"/>
      <c r="AU65" s="538"/>
      <c r="AV65" s="538"/>
      <c r="AW65" s="538"/>
      <c r="AX65" s="538"/>
      <c r="AY65" s="538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7"/>
      <c r="BL65" s="7"/>
      <c r="BM65" s="7"/>
      <c r="BN65" s="2"/>
      <c r="BO65" s="2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10"/>
      <c r="CG65" s="9"/>
      <c r="CH65" s="9"/>
      <c r="CI65" s="8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2:101" ht="3.95" customHeight="1">
      <c r="B66" s="3"/>
      <c r="C66" s="3"/>
      <c r="D66" s="3"/>
      <c r="E66" s="3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173"/>
      <c r="AM66" s="16"/>
      <c r="AN66" s="537"/>
      <c r="AO66" s="537"/>
      <c r="AP66" s="537"/>
      <c r="AQ66" s="537"/>
      <c r="AR66" s="537"/>
      <c r="AS66" s="537"/>
      <c r="AT66" s="537"/>
      <c r="AU66" s="538"/>
      <c r="AV66" s="538"/>
      <c r="AW66" s="538"/>
      <c r="AX66" s="538"/>
      <c r="AY66" s="538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7"/>
      <c r="BL66" s="7"/>
      <c r="BM66" s="7"/>
      <c r="BN66" s="2"/>
      <c r="BO66" s="2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10"/>
      <c r="CG66" s="9"/>
      <c r="CH66" s="9"/>
      <c r="CI66" s="8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</row>
    <row r="67" spans="2:101" ht="3.95" customHeight="1">
      <c r="B67" s="3"/>
      <c r="C67" s="3"/>
      <c r="D67" s="3"/>
      <c r="E67" s="3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73"/>
      <c r="AM67" s="16"/>
      <c r="AN67" s="537"/>
      <c r="AO67" s="537"/>
      <c r="AP67" s="537"/>
      <c r="AQ67" s="537"/>
      <c r="AR67" s="537"/>
      <c r="AS67" s="537"/>
      <c r="AT67" s="537"/>
      <c r="AU67" s="538"/>
      <c r="AV67" s="538"/>
      <c r="AW67" s="538"/>
      <c r="AX67" s="538"/>
      <c r="AY67" s="538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7"/>
      <c r="BL67" s="7"/>
      <c r="BM67" s="7"/>
      <c r="BN67" s="2"/>
      <c r="BO67" s="2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10"/>
      <c r="CG67" s="9"/>
      <c r="CH67" s="9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</row>
    <row r="68" spans="2:101" ht="3.95" customHeight="1">
      <c r="B68" s="3"/>
      <c r="C68" s="3"/>
      <c r="D68" s="3"/>
      <c r="E68" s="3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173"/>
      <c r="AM68" s="16"/>
      <c r="AN68" s="537"/>
      <c r="AO68" s="537"/>
      <c r="AP68" s="537"/>
      <c r="AQ68" s="537"/>
      <c r="AR68" s="537"/>
      <c r="AS68" s="537"/>
      <c r="AT68" s="537"/>
      <c r="AU68" s="538"/>
      <c r="AV68" s="538"/>
      <c r="AW68" s="538"/>
      <c r="AX68" s="538"/>
      <c r="AY68" s="538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7"/>
      <c r="BL68" s="7"/>
      <c r="BM68" s="7"/>
      <c r="BN68" s="2"/>
      <c r="BO68" s="2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10"/>
      <c r="CG68" s="9"/>
      <c r="CH68" s="9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</row>
    <row r="69" spans="2:101" ht="3.95" customHeight="1">
      <c r="B69" s="3"/>
      <c r="C69" s="3"/>
      <c r="D69" s="3"/>
      <c r="E69" s="3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511" t="s">
        <v>0</v>
      </c>
      <c r="AO69" s="511"/>
      <c r="AP69" s="511"/>
      <c r="AQ69" s="511"/>
      <c r="AR69" s="511"/>
      <c r="AS69" s="511"/>
      <c r="AT69" s="511"/>
      <c r="AU69" s="511"/>
      <c r="AV69" s="511"/>
      <c r="AW69" s="511"/>
      <c r="AX69" s="511"/>
      <c r="AY69" s="511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10"/>
      <c r="CG69" s="9"/>
      <c r="CH69" s="9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</row>
    <row r="70" spans="2:101" ht="3.95" customHeight="1">
      <c r="B70" s="3"/>
      <c r="C70" s="3"/>
      <c r="D70" s="3"/>
      <c r="E70" s="3"/>
      <c r="F70" s="3"/>
      <c r="G70" s="1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15"/>
      <c r="AK70" s="3"/>
      <c r="AL70" s="3"/>
      <c r="AM70" s="3"/>
      <c r="AN70" s="511"/>
      <c r="AO70" s="511"/>
      <c r="AP70" s="511"/>
      <c r="AQ70" s="511"/>
      <c r="AR70" s="511"/>
      <c r="AS70" s="511"/>
      <c r="AT70" s="511"/>
      <c r="AU70" s="511"/>
      <c r="AV70" s="511"/>
      <c r="AW70" s="511"/>
      <c r="AX70" s="511"/>
      <c r="AY70" s="511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10"/>
      <c r="CG70" s="9"/>
      <c r="CH70" s="9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</row>
    <row r="71" spans="2:101" ht="3.95" customHeight="1">
      <c r="B71" s="3"/>
      <c r="C71" s="3"/>
      <c r="D71" s="3"/>
      <c r="E71" s="3"/>
      <c r="F71" s="3"/>
      <c r="G71" s="1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15"/>
      <c r="AK71" s="3"/>
      <c r="AL71" s="3"/>
      <c r="AM71" s="3"/>
      <c r="AN71" s="511"/>
      <c r="AO71" s="511"/>
      <c r="AP71" s="511"/>
      <c r="AQ71" s="511"/>
      <c r="AR71" s="511"/>
      <c r="AS71" s="511"/>
      <c r="AT71" s="511"/>
      <c r="AU71" s="511"/>
      <c r="AV71" s="511"/>
      <c r="AW71" s="511"/>
      <c r="AX71" s="511"/>
      <c r="AY71" s="511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10"/>
      <c r="CG71" s="9"/>
      <c r="CH71" s="9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</row>
    <row r="72" spans="2:101" ht="3.95" customHeight="1">
      <c r="B72" s="3"/>
      <c r="C72" s="3"/>
      <c r="D72" s="3"/>
      <c r="E72" s="3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5"/>
      <c r="AK72" s="3"/>
      <c r="AL72" s="3"/>
      <c r="AM72" s="3"/>
      <c r="AN72" s="511"/>
      <c r="AO72" s="511"/>
      <c r="AP72" s="511"/>
      <c r="AQ72" s="511"/>
      <c r="AR72" s="511"/>
      <c r="AS72" s="511"/>
      <c r="AT72" s="511"/>
      <c r="AU72" s="511"/>
      <c r="AV72" s="511"/>
      <c r="AW72" s="511"/>
      <c r="AX72" s="511"/>
      <c r="AY72" s="511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10"/>
      <c r="CG72" s="9"/>
      <c r="CH72" s="9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</row>
    <row r="73" spans="2:101" ht="3.95" customHeight="1">
      <c r="B73" s="3"/>
      <c r="C73" s="3"/>
      <c r="D73" s="3"/>
      <c r="E73" s="3"/>
      <c r="F73" s="3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31"/>
      <c r="W73" s="31"/>
      <c r="X73" s="173"/>
      <c r="Y73" s="173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496" t="s">
        <v>134</v>
      </c>
      <c r="AK73" s="497"/>
      <c r="AL73" s="497"/>
      <c r="AM73" s="497"/>
      <c r="AN73" s="497"/>
      <c r="AO73" s="497"/>
      <c r="AP73" s="497"/>
      <c r="AQ73" s="497"/>
      <c r="AR73" s="497"/>
      <c r="AS73" s="497"/>
      <c r="AT73" s="497"/>
      <c r="AU73" s="497"/>
      <c r="AV73" s="497"/>
      <c r="AW73" s="498"/>
      <c r="AX73" s="505">
        <v>1</v>
      </c>
      <c r="AY73" s="506"/>
      <c r="AZ73" s="16"/>
      <c r="BA73" s="16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10"/>
      <c r="CG73" s="9"/>
      <c r="CH73" s="9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</row>
    <row r="74" spans="2:101" ht="3.95" customHeight="1">
      <c r="B74" s="3"/>
      <c r="C74" s="3"/>
      <c r="D74" s="3"/>
      <c r="E74" s="3"/>
      <c r="F74" s="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31"/>
      <c r="W74" s="31"/>
      <c r="X74" s="173"/>
      <c r="Y74" s="173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499"/>
      <c r="AK74" s="500"/>
      <c r="AL74" s="500"/>
      <c r="AM74" s="500"/>
      <c r="AN74" s="500"/>
      <c r="AO74" s="500"/>
      <c r="AP74" s="500"/>
      <c r="AQ74" s="500"/>
      <c r="AR74" s="500"/>
      <c r="AS74" s="500"/>
      <c r="AT74" s="500"/>
      <c r="AU74" s="500"/>
      <c r="AV74" s="500"/>
      <c r="AW74" s="501"/>
      <c r="AX74" s="507"/>
      <c r="AY74" s="508"/>
      <c r="AZ74" s="14"/>
      <c r="BA74" s="17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10"/>
      <c r="CG74" s="9"/>
      <c r="CH74" s="9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</row>
    <row r="75" spans="2:101" ht="3.95" customHeight="1">
      <c r="B75" s="3"/>
      <c r="C75" s="3"/>
      <c r="D75" s="3"/>
      <c r="E75" s="3"/>
      <c r="F75" s="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31"/>
      <c r="W75" s="31"/>
      <c r="X75" s="184"/>
      <c r="Y75" s="173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499"/>
      <c r="AK75" s="500"/>
      <c r="AL75" s="500"/>
      <c r="AM75" s="500"/>
      <c r="AN75" s="500"/>
      <c r="AO75" s="500"/>
      <c r="AP75" s="500"/>
      <c r="AQ75" s="500"/>
      <c r="AR75" s="500"/>
      <c r="AS75" s="500"/>
      <c r="AT75" s="500"/>
      <c r="AU75" s="500"/>
      <c r="AV75" s="500"/>
      <c r="AW75" s="501"/>
      <c r="AX75" s="507"/>
      <c r="AY75" s="508"/>
      <c r="AZ75" s="512"/>
      <c r="BA75" s="17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182"/>
      <c r="BM75" s="182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10"/>
      <c r="CG75" s="9"/>
      <c r="CH75" s="9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</row>
    <row r="76" spans="2:101" ht="3.95" customHeight="1">
      <c r="B76" s="3"/>
      <c r="C76" s="3"/>
      <c r="D76" s="3"/>
      <c r="E76" s="3"/>
      <c r="F76" s="3"/>
      <c r="G76" s="1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31"/>
      <c r="W76" s="31"/>
      <c r="X76" s="184"/>
      <c r="Y76" s="173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502"/>
      <c r="AK76" s="503"/>
      <c r="AL76" s="503"/>
      <c r="AM76" s="503"/>
      <c r="AN76" s="503"/>
      <c r="AO76" s="503"/>
      <c r="AP76" s="503"/>
      <c r="AQ76" s="503"/>
      <c r="AR76" s="503"/>
      <c r="AS76" s="503"/>
      <c r="AT76" s="503"/>
      <c r="AU76" s="503"/>
      <c r="AV76" s="503"/>
      <c r="AW76" s="504"/>
      <c r="AX76" s="509"/>
      <c r="AY76" s="510"/>
      <c r="AZ76" s="494"/>
      <c r="BA76" s="17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182"/>
      <c r="BM76" s="182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10"/>
      <c r="CG76" s="9"/>
      <c r="CH76" s="9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</row>
    <row r="77" spans="2:101" ht="3.95" customHeight="1">
      <c r="B77" s="3"/>
      <c r="C77" s="3"/>
      <c r="D77" s="3"/>
      <c r="E77" s="3"/>
      <c r="F77" s="3"/>
      <c r="G77" s="16"/>
      <c r="H77" s="7"/>
      <c r="I77" s="7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84"/>
      <c r="Y77" s="173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3"/>
      <c r="AK77" s="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494"/>
      <c r="BA77" s="173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82"/>
      <c r="BM77" s="182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10"/>
      <c r="CG77" s="9"/>
      <c r="CH77" s="9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</row>
    <row r="78" spans="2:101" ht="3.95" customHeight="1">
      <c r="B78" s="3"/>
      <c r="C78" s="3"/>
      <c r="D78" s="3"/>
      <c r="E78" s="3"/>
      <c r="F78" s="3"/>
      <c r="G78" s="5"/>
      <c r="H78" s="7"/>
      <c r="I78" s="7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3"/>
      <c r="AK78" s="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2"/>
      <c r="BA78" s="173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82"/>
      <c r="BM78" s="182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10"/>
      <c r="CG78" s="13"/>
      <c r="CH78" s="9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</row>
    <row r="79" spans="2:101" ht="3.95" customHeight="1">
      <c r="B79" s="3"/>
      <c r="C79" s="3"/>
      <c r="D79" s="3"/>
      <c r="E79" s="3"/>
      <c r="F79" s="3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7"/>
      <c r="W79" s="7"/>
      <c r="X79" s="173"/>
      <c r="Y79" s="173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13" t="s">
        <v>40</v>
      </c>
      <c r="AK79" s="513"/>
      <c r="AL79" s="513"/>
      <c r="AM79" s="513"/>
      <c r="AN79" s="513"/>
      <c r="AO79" s="513"/>
      <c r="AP79" s="513"/>
      <c r="AQ79" s="513"/>
      <c r="AR79" s="513"/>
      <c r="AS79" s="513"/>
      <c r="AT79" s="513"/>
      <c r="AU79" s="513"/>
      <c r="AV79" s="513"/>
      <c r="AW79" s="513"/>
      <c r="AX79" s="3"/>
      <c r="AY79" s="3"/>
      <c r="AZ79" s="172"/>
      <c r="BA79" s="173"/>
      <c r="BB79" s="518" t="s">
        <v>132</v>
      </c>
      <c r="BC79" s="519"/>
      <c r="BD79" s="519"/>
      <c r="BE79" s="519"/>
      <c r="BF79" s="519"/>
      <c r="BG79" s="519"/>
      <c r="BH79" s="519"/>
      <c r="BI79" s="519"/>
      <c r="BJ79" s="519"/>
      <c r="BK79" s="520"/>
      <c r="BL79" s="7"/>
      <c r="BM79" s="7"/>
      <c r="BZ79" s="13"/>
      <c r="CA79" s="13"/>
      <c r="CB79" s="13"/>
      <c r="CC79" s="13"/>
      <c r="CD79" s="13"/>
      <c r="CE79" s="12"/>
      <c r="CF79" s="12"/>
      <c r="CG79" s="13"/>
      <c r="CH79" s="9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</row>
    <row r="80" spans="2:101" ht="3.95" customHeight="1">
      <c r="B80" s="3"/>
      <c r="C80" s="3"/>
      <c r="D80" s="3"/>
      <c r="E80" s="3"/>
      <c r="F80" s="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7"/>
      <c r="W80" s="7"/>
      <c r="X80" s="173"/>
      <c r="Y80" s="173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13"/>
      <c r="AK80" s="513"/>
      <c r="AL80" s="513"/>
      <c r="AM80" s="513"/>
      <c r="AN80" s="513"/>
      <c r="AO80" s="513"/>
      <c r="AP80" s="513"/>
      <c r="AQ80" s="513"/>
      <c r="AR80" s="513"/>
      <c r="AS80" s="513"/>
      <c r="AT80" s="513"/>
      <c r="AU80" s="513"/>
      <c r="AV80" s="513"/>
      <c r="AW80" s="513"/>
      <c r="AX80" s="3"/>
      <c r="AY80" s="3"/>
      <c r="AZ80" s="172"/>
      <c r="BA80" s="14"/>
      <c r="BB80" s="521"/>
      <c r="BC80" s="500"/>
      <c r="BD80" s="500"/>
      <c r="BE80" s="500"/>
      <c r="BF80" s="500"/>
      <c r="BG80" s="500"/>
      <c r="BH80" s="500"/>
      <c r="BI80" s="500"/>
      <c r="BJ80" s="500"/>
      <c r="BK80" s="522"/>
      <c r="BL80" s="5"/>
      <c r="BM80" s="5"/>
      <c r="BZ80" s="13"/>
      <c r="CA80" s="13"/>
      <c r="CB80" s="13"/>
      <c r="CC80" s="13"/>
      <c r="CD80" s="13"/>
      <c r="CE80" s="12"/>
      <c r="CF80" s="12"/>
      <c r="CG80" s="13"/>
      <c r="CH80" s="9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</row>
    <row r="81" spans="2:101" ht="3.95" customHeight="1">
      <c r="B81" s="3"/>
      <c r="C81" s="3"/>
      <c r="D81" s="3"/>
      <c r="E81" s="3"/>
      <c r="F81" s="3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7"/>
      <c r="W81" s="7"/>
      <c r="X81" s="173"/>
      <c r="Y81" s="173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13"/>
      <c r="AK81" s="513"/>
      <c r="AL81" s="513"/>
      <c r="AM81" s="513"/>
      <c r="AN81" s="513"/>
      <c r="AO81" s="513"/>
      <c r="AP81" s="513"/>
      <c r="AQ81" s="513"/>
      <c r="AR81" s="513"/>
      <c r="AS81" s="513"/>
      <c r="AT81" s="513"/>
      <c r="AU81" s="513"/>
      <c r="AV81" s="513"/>
      <c r="AW81" s="513"/>
      <c r="AX81" s="3"/>
      <c r="AY81" s="3"/>
      <c r="AZ81" s="172"/>
      <c r="BA81" s="173"/>
      <c r="BB81" s="521"/>
      <c r="BC81" s="500"/>
      <c r="BD81" s="500"/>
      <c r="BE81" s="500"/>
      <c r="BF81" s="500"/>
      <c r="BG81" s="500"/>
      <c r="BH81" s="500"/>
      <c r="BI81" s="500"/>
      <c r="BJ81" s="500"/>
      <c r="BK81" s="522"/>
      <c r="BL81" s="5"/>
      <c r="BM81" s="5"/>
      <c r="BZ81" s="13"/>
      <c r="CA81" s="13"/>
      <c r="CB81" s="13"/>
      <c r="CC81" s="13"/>
      <c r="CD81" s="13"/>
      <c r="CE81" s="12"/>
      <c r="CF81" s="12"/>
      <c r="CG81" s="9"/>
      <c r="CH81" s="9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2"/>
      <c r="CT81" s="2"/>
      <c r="CU81" s="2"/>
      <c r="CV81" s="2"/>
      <c r="CW81" s="2"/>
    </row>
    <row r="82" spans="2:101" ht="3.95" customHeight="1">
      <c r="B82" s="3"/>
      <c r="C82" s="3"/>
      <c r="D82" s="3"/>
      <c r="E82" s="3"/>
      <c r="F82" s="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7"/>
      <c r="W82" s="7"/>
      <c r="X82" s="173"/>
      <c r="Y82" s="173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13"/>
      <c r="AK82" s="513"/>
      <c r="AL82" s="513"/>
      <c r="AM82" s="513"/>
      <c r="AN82" s="513"/>
      <c r="AO82" s="513"/>
      <c r="AP82" s="513"/>
      <c r="AQ82" s="513"/>
      <c r="AR82" s="513"/>
      <c r="AS82" s="513"/>
      <c r="AT82" s="513"/>
      <c r="AU82" s="513"/>
      <c r="AV82" s="513"/>
      <c r="AW82" s="513"/>
      <c r="AX82" s="3"/>
      <c r="AY82" s="3"/>
      <c r="AZ82" s="172"/>
      <c r="BA82" s="173"/>
      <c r="BB82" s="523"/>
      <c r="BC82" s="524"/>
      <c r="BD82" s="524"/>
      <c r="BE82" s="524"/>
      <c r="BF82" s="524"/>
      <c r="BG82" s="524"/>
      <c r="BH82" s="524"/>
      <c r="BI82" s="524"/>
      <c r="BJ82" s="524"/>
      <c r="BK82" s="525"/>
      <c r="BL82" s="5"/>
      <c r="BM82" s="5"/>
      <c r="CF82" s="12"/>
      <c r="CG82" s="9"/>
      <c r="CH82" s="9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2"/>
      <c r="CT82" s="2"/>
      <c r="CU82" s="2"/>
      <c r="CV82" s="2"/>
      <c r="CW82" s="2"/>
    </row>
    <row r="83" spans="2:101" ht="3.95" customHeight="1">
      <c r="B83" s="3"/>
      <c r="C83" s="3"/>
      <c r="D83" s="3"/>
      <c r="E83" s="3"/>
      <c r="F83" s="3"/>
      <c r="G83" s="5"/>
      <c r="H83" s="7"/>
      <c r="I83" s="7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3"/>
      <c r="AK83" s="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2"/>
      <c r="BA83" s="173"/>
      <c r="BB83" s="173"/>
      <c r="BC83" s="173"/>
      <c r="BD83" s="173"/>
      <c r="BE83" s="173"/>
      <c r="BF83" s="173"/>
      <c r="BG83" s="173"/>
      <c r="BH83" s="173"/>
      <c r="BI83" s="173"/>
      <c r="BJ83" s="173"/>
      <c r="BK83" s="173"/>
      <c r="BL83" s="5"/>
      <c r="BM83" s="5"/>
      <c r="CF83" s="10"/>
      <c r="CG83" s="9"/>
      <c r="CH83" s="9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2"/>
      <c r="CT83" s="2"/>
      <c r="CU83" s="2"/>
      <c r="CV83" s="2"/>
      <c r="CW83" s="2"/>
    </row>
    <row r="84" spans="2:101" ht="3.95" customHeight="1">
      <c r="B84" s="3"/>
      <c r="C84" s="3"/>
      <c r="D84" s="3"/>
      <c r="E84" s="3"/>
      <c r="F84" s="3"/>
      <c r="G84" s="5"/>
      <c r="H84" s="7"/>
      <c r="I84" s="7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84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3"/>
      <c r="AK84" s="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494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7"/>
      <c r="BM84" s="7"/>
      <c r="CF84" s="10"/>
      <c r="CG84" s="9"/>
      <c r="CH84" s="9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2"/>
      <c r="CT84" s="2"/>
      <c r="CU84" s="2"/>
      <c r="CV84" s="2"/>
      <c r="CW84" s="2"/>
    </row>
    <row r="85" spans="2:101" ht="3.95" customHeight="1">
      <c r="B85" s="3"/>
      <c r="C85" s="3"/>
      <c r="D85" s="3"/>
      <c r="E85" s="3"/>
      <c r="F85" s="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31"/>
      <c r="W85" s="31"/>
      <c r="X85" s="184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496" t="s">
        <v>132</v>
      </c>
      <c r="AK85" s="497"/>
      <c r="AL85" s="497"/>
      <c r="AM85" s="497"/>
      <c r="AN85" s="497"/>
      <c r="AO85" s="497"/>
      <c r="AP85" s="497"/>
      <c r="AQ85" s="497"/>
      <c r="AR85" s="497"/>
      <c r="AS85" s="497"/>
      <c r="AT85" s="497"/>
      <c r="AU85" s="497"/>
      <c r="AV85" s="497"/>
      <c r="AW85" s="498"/>
      <c r="AX85" s="505">
        <v>8</v>
      </c>
      <c r="AY85" s="506"/>
      <c r="AZ85" s="494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83"/>
      <c r="BM85" s="183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</row>
    <row r="86" spans="2:101" ht="3.95" customHeight="1">
      <c r="B86" s="3"/>
      <c r="C86" s="3"/>
      <c r="D86" s="3"/>
      <c r="E86" s="3"/>
      <c r="F86" s="3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31"/>
      <c r="W86" s="31"/>
      <c r="X86" s="184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499"/>
      <c r="AK86" s="500"/>
      <c r="AL86" s="500"/>
      <c r="AM86" s="500"/>
      <c r="AN86" s="500"/>
      <c r="AO86" s="500"/>
      <c r="AP86" s="500"/>
      <c r="AQ86" s="500"/>
      <c r="AR86" s="500"/>
      <c r="AS86" s="500"/>
      <c r="AT86" s="500"/>
      <c r="AU86" s="500"/>
      <c r="AV86" s="500"/>
      <c r="AW86" s="501"/>
      <c r="AX86" s="507"/>
      <c r="AY86" s="508"/>
      <c r="AZ86" s="495"/>
      <c r="BA86" s="173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83"/>
      <c r="BM86" s="183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</row>
    <row r="87" spans="2:101" ht="3.95" customHeight="1">
      <c r="B87" s="3"/>
      <c r="C87" s="3"/>
      <c r="D87" s="3"/>
      <c r="E87" s="3"/>
      <c r="F87" s="3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31"/>
      <c r="W87" s="31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499"/>
      <c r="AK87" s="500"/>
      <c r="AL87" s="500"/>
      <c r="AM87" s="500"/>
      <c r="AN87" s="500"/>
      <c r="AO87" s="500"/>
      <c r="AP87" s="500"/>
      <c r="AQ87" s="500"/>
      <c r="AR87" s="500"/>
      <c r="AS87" s="500"/>
      <c r="AT87" s="500"/>
      <c r="AU87" s="500"/>
      <c r="AV87" s="500"/>
      <c r="AW87" s="501"/>
      <c r="AX87" s="507"/>
      <c r="AY87" s="508"/>
      <c r="AZ87" s="6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83"/>
      <c r="BM87" s="183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</row>
    <row r="88" spans="2:101" ht="3.95" customHeight="1">
      <c r="B88" s="3"/>
      <c r="C88" s="3"/>
      <c r="D88" s="3"/>
      <c r="E88" s="3"/>
      <c r="F88" s="3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31"/>
      <c r="W88" s="31"/>
      <c r="X88" s="173"/>
      <c r="Y88" s="173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502"/>
      <c r="AK88" s="503"/>
      <c r="AL88" s="503"/>
      <c r="AM88" s="503"/>
      <c r="AN88" s="503"/>
      <c r="AO88" s="503"/>
      <c r="AP88" s="503"/>
      <c r="AQ88" s="503"/>
      <c r="AR88" s="503"/>
      <c r="AS88" s="503"/>
      <c r="AT88" s="503"/>
      <c r="AU88" s="503"/>
      <c r="AV88" s="503"/>
      <c r="AW88" s="504"/>
      <c r="AX88" s="509"/>
      <c r="AY88" s="510"/>
      <c r="AZ88" s="173"/>
      <c r="BA88" s="17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183"/>
      <c r="BM88" s="183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</row>
  </sheetData>
  <sheetProtection selectLockedCells="1" selectUnlockedCells="1"/>
  <mergeCells count="43">
    <mergeCell ref="P3:W6"/>
    <mergeCell ref="X3:BB6"/>
    <mergeCell ref="AN9:AY24"/>
    <mergeCell ref="BB14:BC17"/>
    <mergeCell ref="BD14:BM17"/>
    <mergeCell ref="BB19:BC22"/>
    <mergeCell ref="BD19:BM22"/>
    <mergeCell ref="V21:Y24"/>
    <mergeCell ref="Z21:AI24"/>
    <mergeCell ref="AJ21:AK24"/>
    <mergeCell ref="BB24:BC27"/>
    <mergeCell ref="BD24:BM27"/>
    <mergeCell ref="AN27:AW30"/>
    <mergeCell ref="AX27:AY30"/>
    <mergeCell ref="AZ29:AZ31"/>
    <mergeCell ref="AL23:AL25"/>
    <mergeCell ref="AL32:AL34"/>
    <mergeCell ref="V33:Y36"/>
    <mergeCell ref="Z33:AI36"/>
    <mergeCell ref="AJ33:AK36"/>
    <mergeCell ref="BB39:BM42"/>
    <mergeCell ref="V45:Y48"/>
    <mergeCell ref="Z45:AI48"/>
    <mergeCell ref="AJ45:AK48"/>
    <mergeCell ref="AL47:AL49"/>
    <mergeCell ref="BB79:BK82"/>
    <mergeCell ref="AZ50:AZ52"/>
    <mergeCell ref="AN51:AW54"/>
    <mergeCell ref="AX51:AY54"/>
    <mergeCell ref="AL56:AL58"/>
    <mergeCell ref="V57:Y60"/>
    <mergeCell ref="Z57:AI60"/>
    <mergeCell ref="AJ57:AK60"/>
    <mergeCell ref="AN57:AT68"/>
    <mergeCell ref="AU57:AY68"/>
    <mergeCell ref="AZ84:AZ86"/>
    <mergeCell ref="AJ85:AW88"/>
    <mergeCell ref="AX85:AY88"/>
    <mergeCell ref="AN69:AY72"/>
    <mergeCell ref="AJ73:AW76"/>
    <mergeCell ref="AX73:AY76"/>
    <mergeCell ref="AZ75:AZ77"/>
    <mergeCell ref="AJ79:AW82"/>
  </mergeCells>
  <pageMargins left="0.75" right="0.75" top="1" bottom="1" header="0.49236111111111114" footer="0.51180555555555551"/>
  <pageSetup paperSize="9" scale="115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CW88"/>
  <sheetViews>
    <sheetView showGridLines="0" topLeftCell="T13" zoomScale="170" zoomScaleNormal="170" workbookViewId="0">
      <selection activeCell="BB39" sqref="BB39:BM42"/>
    </sheetView>
  </sheetViews>
  <sheetFormatPr defaultColWidth="9.140625" defaultRowHeight="3.95" customHeight="1"/>
  <cols>
    <col min="1" max="159" width="1.7109375" style="1" customWidth="1"/>
    <col min="160" max="16384" width="9.140625" style="1"/>
  </cols>
  <sheetData>
    <row r="1" spans="2:101" ht="3.95" customHeight="1"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34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</row>
    <row r="2" spans="2:101" ht="3.95" customHeight="1"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34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</row>
    <row r="3" spans="2:101" ht="3.95" customHeight="1">
      <c r="B3" s="3"/>
      <c r="C3" s="3"/>
      <c r="D3" s="3"/>
      <c r="E3" s="3"/>
      <c r="F3" s="3"/>
      <c r="G3" s="3"/>
      <c r="H3" s="16"/>
      <c r="I3" s="16"/>
      <c r="J3" s="16"/>
      <c r="K3" s="16"/>
      <c r="L3" s="16"/>
      <c r="M3" s="16"/>
      <c r="N3" s="16"/>
      <c r="O3" s="16"/>
      <c r="P3" s="531" t="s">
        <v>48</v>
      </c>
      <c r="Q3" s="531"/>
      <c r="R3" s="531"/>
      <c r="S3" s="531"/>
      <c r="T3" s="531"/>
      <c r="U3" s="531"/>
      <c r="V3" s="531"/>
      <c r="W3" s="531"/>
      <c r="X3" s="539" t="str">
        <f>IF(ISTEXT(ÚDAJE!C7),ÚDAJE!C7,"")</f>
        <v>MS Jednotlivcov</v>
      </c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  <c r="AO3" s="539"/>
      <c r="AP3" s="539"/>
      <c r="AQ3" s="539"/>
      <c r="AR3" s="539"/>
      <c r="AS3" s="539"/>
      <c r="AT3" s="539"/>
      <c r="AU3" s="539"/>
      <c r="AV3" s="539"/>
      <c r="AW3" s="539"/>
      <c r="AX3" s="539"/>
      <c r="AY3" s="539"/>
      <c r="AZ3" s="539"/>
      <c r="BA3" s="539"/>
      <c r="BB3" s="539"/>
      <c r="BC3" s="3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</row>
    <row r="4" spans="2:101" ht="3.95" customHeight="1">
      <c r="B4" s="3"/>
      <c r="C4" s="3"/>
      <c r="D4" s="3"/>
      <c r="E4" s="3"/>
      <c r="F4" s="3"/>
      <c r="G4" s="3"/>
      <c r="H4" s="16"/>
      <c r="I4" s="16"/>
      <c r="J4" s="16"/>
      <c r="K4" s="16"/>
      <c r="L4" s="16"/>
      <c r="M4" s="16"/>
      <c r="N4" s="16"/>
      <c r="O4" s="16"/>
      <c r="P4" s="531"/>
      <c r="Q4" s="531"/>
      <c r="R4" s="531"/>
      <c r="S4" s="531"/>
      <c r="T4" s="531"/>
      <c r="U4" s="531"/>
      <c r="V4" s="531"/>
      <c r="W4" s="531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  <c r="BC4" s="3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</row>
    <row r="5" spans="2:101" ht="3.95" customHeight="1">
      <c r="B5" s="3"/>
      <c r="C5" s="3"/>
      <c r="D5" s="3"/>
      <c r="E5" s="3"/>
      <c r="F5" s="3"/>
      <c r="G5" s="3"/>
      <c r="H5" s="16"/>
      <c r="I5" s="16"/>
      <c r="J5" s="16"/>
      <c r="K5" s="16"/>
      <c r="L5" s="16"/>
      <c r="M5" s="16"/>
      <c r="N5" s="16"/>
      <c r="O5" s="16"/>
      <c r="P5" s="531"/>
      <c r="Q5" s="531"/>
      <c r="R5" s="531"/>
      <c r="S5" s="531"/>
      <c r="T5" s="531"/>
      <c r="U5" s="531"/>
      <c r="V5" s="531"/>
      <c r="W5" s="531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539"/>
      <c r="AP5" s="539"/>
      <c r="AQ5" s="539"/>
      <c r="AR5" s="539"/>
      <c r="AS5" s="539"/>
      <c r="AT5" s="539"/>
      <c r="AU5" s="539"/>
      <c r="AV5" s="539"/>
      <c r="AW5" s="539"/>
      <c r="AX5" s="539"/>
      <c r="AY5" s="539"/>
      <c r="AZ5" s="539"/>
      <c r="BA5" s="539"/>
      <c r="BB5" s="539"/>
      <c r="BC5" s="3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</row>
    <row r="6" spans="2:101" ht="3.95" customHeight="1">
      <c r="B6" s="3"/>
      <c r="C6" s="3"/>
      <c r="D6" s="3"/>
      <c r="E6" s="3"/>
      <c r="F6" s="3"/>
      <c r="G6" s="3"/>
      <c r="H6" s="16"/>
      <c r="I6" s="16"/>
      <c r="J6" s="16"/>
      <c r="K6" s="16"/>
      <c r="L6" s="16"/>
      <c r="M6" s="16"/>
      <c r="N6" s="16"/>
      <c r="O6" s="16"/>
      <c r="P6" s="531"/>
      <c r="Q6" s="531"/>
      <c r="R6" s="531"/>
      <c r="S6" s="531"/>
      <c r="T6" s="531"/>
      <c r="U6" s="531"/>
      <c r="V6" s="531"/>
      <c r="W6" s="531"/>
      <c r="X6" s="539"/>
      <c r="Y6" s="539"/>
      <c r="Z6" s="539"/>
      <c r="AA6" s="539"/>
      <c r="AB6" s="539"/>
      <c r="AC6" s="539"/>
      <c r="AD6" s="539"/>
      <c r="AE6" s="539"/>
      <c r="AF6" s="539"/>
      <c r="AG6" s="539"/>
      <c r="AH6" s="539"/>
      <c r="AI6" s="539"/>
      <c r="AJ6" s="539"/>
      <c r="AK6" s="539"/>
      <c r="AL6" s="539"/>
      <c r="AM6" s="539"/>
      <c r="AN6" s="539"/>
      <c r="AO6" s="539"/>
      <c r="AP6" s="539"/>
      <c r="AQ6" s="539"/>
      <c r="AR6" s="539"/>
      <c r="AS6" s="539"/>
      <c r="AT6" s="539"/>
      <c r="AU6" s="539"/>
      <c r="AV6" s="539"/>
      <c r="AW6" s="539"/>
      <c r="AX6" s="539"/>
      <c r="AY6" s="539"/>
      <c r="AZ6" s="539"/>
      <c r="BA6" s="539"/>
      <c r="BB6" s="539"/>
      <c r="BC6" s="3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</row>
    <row r="7" spans="2:101" ht="3.95" customHeight="1">
      <c r="B7" s="3"/>
      <c r="C7" s="3"/>
      <c r="D7" s="3"/>
      <c r="E7" s="3"/>
      <c r="F7" s="3"/>
      <c r="G7" s="3"/>
      <c r="H7" s="16"/>
      <c r="I7" s="16"/>
      <c r="J7" s="16"/>
      <c r="K7" s="16"/>
      <c r="L7" s="16"/>
      <c r="M7" s="16"/>
      <c r="N7" s="16"/>
      <c r="O7" s="16"/>
      <c r="P7" s="16"/>
      <c r="Q7" s="173"/>
      <c r="R7" s="173"/>
      <c r="S7" s="173"/>
      <c r="T7" s="173"/>
      <c r="U7" s="173"/>
      <c r="V7" s="173"/>
      <c r="W7" s="173"/>
      <c r="X7" s="17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</row>
    <row r="8" spans="2:101" ht="3.9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16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9"/>
      <c r="CH8" s="9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2"/>
      <c r="CT8" s="2"/>
      <c r="CU8" s="2"/>
      <c r="CV8" s="2"/>
      <c r="CW8" s="2"/>
    </row>
    <row r="9" spans="2:101" ht="3.9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540" t="s">
        <v>2</v>
      </c>
      <c r="AO9" s="540"/>
      <c r="AP9" s="540"/>
      <c r="AQ9" s="540"/>
      <c r="AR9" s="540"/>
      <c r="AS9" s="540"/>
      <c r="AT9" s="540"/>
      <c r="AU9" s="540"/>
      <c r="AV9" s="540"/>
      <c r="AW9" s="540"/>
      <c r="AX9" s="540"/>
      <c r="AY9" s="540"/>
      <c r="AZ9" s="3"/>
      <c r="BA9" s="3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9"/>
      <c r="CH9" s="9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2"/>
      <c r="CT9" s="2"/>
      <c r="CU9" s="2"/>
      <c r="CV9" s="2"/>
      <c r="CW9" s="2"/>
    </row>
    <row r="10" spans="2:101" ht="3.9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540"/>
      <c r="AO10" s="540"/>
      <c r="AP10" s="540"/>
      <c r="AQ10" s="540"/>
      <c r="AR10" s="540"/>
      <c r="AS10" s="540"/>
      <c r="AT10" s="540"/>
      <c r="AU10" s="540"/>
      <c r="AV10" s="540"/>
      <c r="AW10" s="540"/>
      <c r="AX10" s="540"/>
      <c r="AY10" s="540"/>
      <c r="AZ10" s="3"/>
      <c r="BA10" s="3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9"/>
      <c r="CH10" s="9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2"/>
      <c r="CT10" s="2"/>
      <c r="CU10" s="2"/>
      <c r="CV10" s="2"/>
      <c r="CW10" s="2"/>
    </row>
    <row r="11" spans="2:101" ht="3.9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540"/>
      <c r="AO11" s="540"/>
      <c r="AP11" s="540"/>
      <c r="AQ11" s="540"/>
      <c r="AR11" s="540"/>
      <c r="AS11" s="540"/>
      <c r="AT11" s="540"/>
      <c r="AU11" s="540"/>
      <c r="AV11" s="540"/>
      <c r="AW11" s="540"/>
      <c r="AX11" s="540"/>
      <c r="AY11" s="540"/>
      <c r="AZ11" s="3"/>
      <c r="BA11" s="3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9"/>
      <c r="CH11" s="9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2"/>
      <c r="CT11" s="2"/>
      <c r="CU11" s="2"/>
      <c r="CV11" s="2"/>
      <c r="CW11" s="2"/>
    </row>
    <row r="12" spans="2:101" ht="3.9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540"/>
      <c r="AO12" s="540"/>
      <c r="AP12" s="540"/>
      <c r="AQ12" s="540"/>
      <c r="AR12" s="540"/>
      <c r="AS12" s="540"/>
      <c r="AT12" s="540"/>
      <c r="AU12" s="540"/>
      <c r="AV12" s="540"/>
      <c r="AW12" s="540"/>
      <c r="AX12" s="540"/>
      <c r="AY12" s="540"/>
      <c r="AZ12" s="3"/>
      <c r="BA12" s="3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2"/>
      <c r="CT12" s="2"/>
      <c r="CU12" s="2"/>
      <c r="CV12" s="2"/>
      <c r="CW12" s="2"/>
    </row>
    <row r="13" spans="2:101" ht="3.9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3"/>
      <c r="AN13" s="540"/>
      <c r="AO13" s="540"/>
      <c r="AP13" s="540"/>
      <c r="AQ13" s="540"/>
      <c r="AR13" s="540"/>
      <c r="AS13" s="540"/>
      <c r="AT13" s="540"/>
      <c r="AU13" s="540"/>
      <c r="AV13" s="540"/>
      <c r="AW13" s="540"/>
      <c r="AX13" s="540"/>
      <c r="AY13" s="540"/>
      <c r="AZ13" s="3"/>
      <c r="BA13" s="3"/>
      <c r="BB13" s="15"/>
      <c r="BC13" s="16"/>
      <c r="BD13" s="173"/>
      <c r="BE13" s="173"/>
      <c r="BF13" s="173"/>
      <c r="BG13" s="173"/>
      <c r="BH13" s="173"/>
      <c r="BI13" s="173"/>
      <c r="BJ13" s="173"/>
      <c r="BK13" s="173"/>
      <c r="BL13" s="3"/>
      <c r="BM13" s="3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2"/>
      <c r="CT13" s="2"/>
      <c r="CU13" s="2"/>
      <c r="CV13" s="2"/>
      <c r="CW13" s="2"/>
    </row>
    <row r="14" spans="2:101" ht="3.9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3"/>
      <c r="AN14" s="540"/>
      <c r="AO14" s="540"/>
      <c r="AP14" s="540"/>
      <c r="AQ14" s="540"/>
      <c r="AR14" s="540"/>
      <c r="AS14" s="540"/>
      <c r="AT14" s="540"/>
      <c r="AU14" s="540"/>
      <c r="AV14" s="540"/>
      <c r="AW14" s="540"/>
      <c r="AX14" s="540"/>
      <c r="AY14" s="540"/>
      <c r="AZ14" s="3"/>
      <c r="BA14" s="3"/>
      <c r="BB14" s="532" t="s">
        <v>47</v>
      </c>
      <c r="BC14" s="532"/>
      <c r="BD14" s="514" t="s">
        <v>141</v>
      </c>
      <c r="BE14" s="514"/>
      <c r="BF14" s="514"/>
      <c r="BG14" s="514"/>
      <c r="BH14" s="514"/>
      <c r="BI14" s="514"/>
      <c r="BJ14" s="514"/>
      <c r="BK14" s="514"/>
      <c r="BL14" s="514"/>
      <c r="BM14" s="514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2"/>
      <c r="CT14" s="2"/>
      <c r="CU14" s="2"/>
      <c r="CV14" s="2"/>
      <c r="CW14" s="2"/>
    </row>
    <row r="15" spans="2:101" ht="3.9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3"/>
      <c r="AN15" s="540"/>
      <c r="AO15" s="540"/>
      <c r="AP15" s="540"/>
      <c r="AQ15" s="540"/>
      <c r="AR15" s="540"/>
      <c r="AS15" s="540"/>
      <c r="AT15" s="540"/>
      <c r="AU15" s="540"/>
      <c r="AV15" s="540"/>
      <c r="AW15" s="540"/>
      <c r="AX15" s="540"/>
      <c r="AY15" s="540"/>
      <c r="AZ15" s="3"/>
      <c r="BA15" s="3"/>
      <c r="BB15" s="532"/>
      <c r="BC15" s="532"/>
      <c r="BD15" s="514"/>
      <c r="BE15" s="514"/>
      <c r="BF15" s="514"/>
      <c r="BG15" s="514"/>
      <c r="BH15" s="514"/>
      <c r="BI15" s="514"/>
      <c r="BJ15" s="514"/>
      <c r="BK15" s="514"/>
      <c r="BL15" s="514"/>
      <c r="BM15" s="514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2"/>
      <c r="CT15" s="2"/>
      <c r="CU15" s="2"/>
      <c r="CV15" s="2"/>
      <c r="CW15" s="2"/>
    </row>
    <row r="16" spans="2:101" ht="3.9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0"/>
      <c r="S16" s="29"/>
      <c r="T16" s="29"/>
      <c r="U16" s="29"/>
      <c r="V16" s="29"/>
      <c r="W16" s="29"/>
      <c r="X16" s="3"/>
      <c r="Y16" s="3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3"/>
      <c r="AN16" s="540"/>
      <c r="AO16" s="540"/>
      <c r="AP16" s="540"/>
      <c r="AQ16" s="540"/>
      <c r="AR16" s="540"/>
      <c r="AS16" s="540"/>
      <c r="AT16" s="540"/>
      <c r="AU16" s="540"/>
      <c r="AV16" s="540"/>
      <c r="AW16" s="540"/>
      <c r="AX16" s="540"/>
      <c r="AY16" s="540"/>
      <c r="AZ16" s="3"/>
      <c r="BA16" s="3"/>
      <c r="BB16" s="532"/>
      <c r="BC16" s="532"/>
      <c r="BD16" s="514"/>
      <c r="BE16" s="514"/>
      <c r="BF16" s="514"/>
      <c r="BG16" s="514"/>
      <c r="BH16" s="514"/>
      <c r="BI16" s="514"/>
      <c r="BJ16" s="514"/>
      <c r="BK16" s="514"/>
      <c r="BL16" s="514"/>
      <c r="BM16" s="514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2"/>
      <c r="CT16" s="2"/>
      <c r="CU16" s="2"/>
      <c r="CV16" s="2"/>
      <c r="CW16" s="2"/>
    </row>
    <row r="17" spans="1:101" ht="3.9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74"/>
      <c r="S17" s="174"/>
      <c r="T17" s="174"/>
      <c r="U17" s="174"/>
      <c r="V17" s="174"/>
      <c r="W17" s="174"/>
      <c r="X17" s="3"/>
      <c r="Y17" s="3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3"/>
      <c r="AN17" s="540"/>
      <c r="AO17" s="540"/>
      <c r="AP17" s="540"/>
      <c r="AQ17" s="540"/>
      <c r="AR17" s="540"/>
      <c r="AS17" s="540"/>
      <c r="AT17" s="540"/>
      <c r="AU17" s="540"/>
      <c r="AV17" s="540"/>
      <c r="AW17" s="540"/>
      <c r="AX17" s="540"/>
      <c r="AY17" s="540"/>
      <c r="AZ17" s="3"/>
      <c r="BA17" s="3"/>
      <c r="BB17" s="532"/>
      <c r="BC17" s="532"/>
      <c r="BD17" s="514"/>
      <c r="BE17" s="514"/>
      <c r="BF17" s="514"/>
      <c r="BG17" s="514"/>
      <c r="BH17" s="514"/>
      <c r="BI17" s="514"/>
      <c r="BJ17" s="514"/>
      <c r="BK17" s="514"/>
      <c r="BL17" s="514"/>
      <c r="BM17" s="514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2"/>
      <c r="CT17" s="2"/>
      <c r="CU17" s="2"/>
      <c r="CV17" s="2"/>
      <c r="CW17" s="2"/>
    </row>
    <row r="18" spans="1:101" ht="3.95" customHeight="1">
      <c r="A18" s="13"/>
      <c r="B18" s="173"/>
      <c r="C18" s="173"/>
      <c r="D18" s="173"/>
      <c r="E18" s="173"/>
      <c r="F18" s="173"/>
      <c r="G18" s="173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75"/>
      <c r="S18" s="176"/>
      <c r="T18" s="176"/>
      <c r="U18" s="176"/>
      <c r="V18" s="177"/>
      <c r="W18" s="177"/>
      <c r="X18" s="173"/>
      <c r="Y18" s="17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540"/>
      <c r="AO18" s="540"/>
      <c r="AP18" s="540"/>
      <c r="AQ18" s="540"/>
      <c r="AR18" s="540"/>
      <c r="AS18" s="540"/>
      <c r="AT18" s="540"/>
      <c r="AU18" s="540"/>
      <c r="AV18" s="540"/>
      <c r="AW18" s="540"/>
      <c r="AX18" s="540"/>
      <c r="AY18" s="540"/>
      <c r="AZ18" s="3"/>
      <c r="BA18" s="3"/>
      <c r="BB18" s="5"/>
      <c r="BC18" s="16"/>
      <c r="BD18" s="15"/>
      <c r="BE18" s="15"/>
      <c r="BF18" s="15"/>
      <c r="BG18" s="15"/>
      <c r="BH18" s="15"/>
      <c r="BI18" s="15"/>
      <c r="BJ18" s="15"/>
      <c r="BK18" s="15"/>
      <c r="BL18" s="3"/>
      <c r="BM18" s="3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2"/>
      <c r="CT18" s="2"/>
      <c r="CU18" s="2"/>
      <c r="CV18" s="2"/>
      <c r="CW18" s="2"/>
    </row>
    <row r="19" spans="1:101" ht="3.95" customHeight="1">
      <c r="A19" s="13"/>
      <c r="B19" s="173"/>
      <c r="C19" s="173"/>
      <c r="D19" s="173"/>
      <c r="E19" s="173"/>
      <c r="F19" s="173"/>
      <c r="G19" s="173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76"/>
      <c r="S19" s="176"/>
      <c r="T19" s="176"/>
      <c r="U19" s="176"/>
      <c r="V19" s="177"/>
      <c r="W19" s="177"/>
      <c r="X19" s="173"/>
      <c r="Y19" s="17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540"/>
      <c r="AO19" s="540"/>
      <c r="AP19" s="540"/>
      <c r="AQ19" s="540"/>
      <c r="AR19" s="540"/>
      <c r="AS19" s="540"/>
      <c r="AT19" s="540"/>
      <c r="AU19" s="540"/>
      <c r="AV19" s="540"/>
      <c r="AW19" s="540"/>
      <c r="AX19" s="540"/>
      <c r="AY19" s="540"/>
      <c r="AZ19" s="3"/>
      <c r="BA19" s="3"/>
      <c r="BB19" s="532" t="s">
        <v>45</v>
      </c>
      <c r="BC19" s="532"/>
      <c r="BD19" s="514" t="s">
        <v>142</v>
      </c>
      <c r="BE19" s="514"/>
      <c r="BF19" s="514"/>
      <c r="BG19" s="514"/>
      <c r="BH19" s="514"/>
      <c r="BI19" s="514"/>
      <c r="BJ19" s="514"/>
      <c r="BK19" s="514"/>
      <c r="BL19" s="514"/>
      <c r="BM19" s="514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2"/>
      <c r="CT19" s="2"/>
      <c r="CU19" s="2"/>
      <c r="CV19" s="2"/>
      <c r="CW19" s="2"/>
    </row>
    <row r="20" spans="1:101" ht="3.95" customHeight="1">
      <c r="A20" s="13"/>
      <c r="B20" s="173"/>
      <c r="C20" s="173"/>
      <c r="D20" s="173"/>
      <c r="E20" s="173"/>
      <c r="F20" s="173"/>
      <c r="G20" s="173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76"/>
      <c r="S20" s="176"/>
      <c r="T20" s="176"/>
      <c r="U20" s="176"/>
      <c r="V20" s="177"/>
      <c r="W20" s="177"/>
      <c r="X20" s="178"/>
      <c r="Y20" s="173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7"/>
      <c r="AL20" s="16"/>
      <c r="AM20" s="16"/>
      <c r="AN20" s="540"/>
      <c r="AO20" s="540"/>
      <c r="AP20" s="540"/>
      <c r="AQ20" s="540"/>
      <c r="AR20" s="540"/>
      <c r="AS20" s="540"/>
      <c r="AT20" s="540"/>
      <c r="AU20" s="540"/>
      <c r="AV20" s="540"/>
      <c r="AW20" s="540"/>
      <c r="AX20" s="540"/>
      <c r="AY20" s="540"/>
      <c r="AZ20" s="16"/>
      <c r="BA20" s="3"/>
      <c r="BB20" s="532"/>
      <c r="BC20" s="532"/>
      <c r="BD20" s="514"/>
      <c r="BE20" s="514"/>
      <c r="BF20" s="514"/>
      <c r="BG20" s="514"/>
      <c r="BH20" s="514"/>
      <c r="BI20" s="514"/>
      <c r="BJ20" s="514"/>
      <c r="BK20" s="514"/>
      <c r="BL20" s="514"/>
      <c r="BM20" s="514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2"/>
      <c r="CT20" s="2"/>
      <c r="CU20" s="2"/>
      <c r="CV20" s="2"/>
      <c r="CW20" s="2"/>
    </row>
    <row r="21" spans="1:101" ht="3.95" customHeight="1">
      <c r="A21" s="13"/>
      <c r="B21" s="173"/>
      <c r="C21" s="173"/>
      <c r="D21" s="173"/>
      <c r="E21" s="173"/>
      <c r="F21" s="173"/>
      <c r="G21" s="173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76"/>
      <c r="S21" s="176"/>
      <c r="T21" s="176"/>
      <c r="U21" s="176"/>
      <c r="V21" s="514" t="s">
        <v>46</v>
      </c>
      <c r="W21" s="514"/>
      <c r="X21" s="514"/>
      <c r="Y21" s="514"/>
      <c r="Z21" s="536" t="s">
        <v>141</v>
      </c>
      <c r="AA21" s="526"/>
      <c r="AB21" s="526"/>
      <c r="AC21" s="526"/>
      <c r="AD21" s="526"/>
      <c r="AE21" s="526"/>
      <c r="AF21" s="526"/>
      <c r="AG21" s="526"/>
      <c r="AH21" s="526"/>
      <c r="AI21" s="526"/>
      <c r="AJ21" s="517">
        <v>5</v>
      </c>
      <c r="AK21" s="517"/>
      <c r="AL21" s="16"/>
      <c r="AM21" s="16"/>
      <c r="AN21" s="540"/>
      <c r="AO21" s="540"/>
      <c r="AP21" s="540"/>
      <c r="AQ21" s="540"/>
      <c r="AR21" s="540"/>
      <c r="AS21" s="540"/>
      <c r="AT21" s="540"/>
      <c r="AU21" s="540"/>
      <c r="AV21" s="540"/>
      <c r="AW21" s="540"/>
      <c r="AX21" s="540"/>
      <c r="AY21" s="540"/>
      <c r="AZ21" s="16"/>
      <c r="BA21" s="3"/>
      <c r="BB21" s="532"/>
      <c r="BC21" s="532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2"/>
      <c r="CT21" s="2"/>
      <c r="CU21" s="2"/>
      <c r="CV21" s="2"/>
      <c r="CW21" s="2"/>
    </row>
    <row r="22" spans="1:101" ht="3.95" customHeight="1">
      <c r="A22" s="23"/>
      <c r="B22" s="3"/>
      <c r="C22" s="3"/>
      <c r="D22" s="7"/>
      <c r="E22" s="7"/>
      <c r="F22" s="7"/>
      <c r="G22" s="173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79"/>
      <c r="S22" s="174"/>
      <c r="T22" s="174"/>
      <c r="U22" s="174"/>
      <c r="V22" s="514"/>
      <c r="W22" s="514"/>
      <c r="X22" s="514"/>
      <c r="Y22" s="514"/>
      <c r="Z22" s="536"/>
      <c r="AA22" s="526"/>
      <c r="AB22" s="526"/>
      <c r="AC22" s="526"/>
      <c r="AD22" s="526"/>
      <c r="AE22" s="526"/>
      <c r="AF22" s="526"/>
      <c r="AG22" s="526"/>
      <c r="AH22" s="526"/>
      <c r="AI22" s="526"/>
      <c r="AJ22" s="517"/>
      <c r="AK22" s="517"/>
      <c r="AL22" s="28"/>
      <c r="AM22" s="16"/>
      <c r="AN22" s="540"/>
      <c r="AO22" s="540"/>
      <c r="AP22" s="540"/>
      <c r="AQ22" s="540"/>
      <c r="AR22" s="540"/>
      <c r="AS22" s="540"/>
      <c r="AT22" s="540"/>
      <c r="AU22" s="540"/>
      <c r="AV22" s="540"/>
      <c r="AW22" s="540"/>
      <c r="AX22" s="540"/>
      <c r="AY22" s="540"/>
      <c r="AZ22" s="16"/>
      <c r="BA22" s="3"/>
      <c r="BB22" s="532"/>
      <c r="BC22" s="532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2"/>
      <c r="CT22" s="2"/>
      <c r="CU22" s="2"/>
      <c r="CV22" s="2"/>
      <c r="CW22" s="2"/>
    </row>
    <row r="23" spans="1:101" ht="3.95" customHeight="1">
      <c r="A23" s="23"/>
      <c r="B23" s="3"/>
      <c r="C23" s="3"/>
      <c r="D23" s="7"/>
      <c r="E23" s="7"/>
      <c r="F23" s="7"/>
      <c r="G23" s="17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74"/>
      <c r="S23" s="174"/>
      <c r="T23" s="174"/>
      <c r="U23" s="174"/>
      <c r="V23" s="514"/>
      <c r="W23" s="514"/>
      <c r="X23" s="514"/>
      <c r="Y23" s="514"/>
      <c r="Z23" s="536"/>
      <c r="AA23" s="526"/>
      <c r="AB23" s="526"/>
      <c r="AC23" s="526"/>
      <c r="AD23" s="526"/>
      <c r="AE23" s="526"/>
      <c r="AF23" s="526"/>
      <c r="AG23" s="526"/>
      <c r="AH23" s="526"/>
      <c r="AI23" s="526"/>
      <c r="AJ23" s="517"/>
      <c r="AK23" s="517"/>
      <c r="AL23" s="512"/>
      <c r="AM23" s="16"/>
      <c r="AN23" s="540"/>
      <c r="AO23" s="540"/>
      <c r="AP23" s="540"/>
      <c r="AQ23" s="540"/>
      <c r="AR23" s="540"/>
      <c r="AS23" s="540"/>
      <c r="AT23" s="540"/>
      <c r="AU23" s="540"/>
      <c r="AV23" s="540"/>
      <c r="AW23" s="540"/>
      <c r="AX23" s="540"/>
      <c r="AY23" s="540"/>
      <c r="AZ23" s="16"/>
      <c r="BA23" s="3"/>
      <c r="BB23" s="3"/>
      <c r="BC23" s="16"/>
      <c r="BD23" s="15"/>
      <c r="BE23" s="15"/>
      <c r="BF23" s="15"/>
      <c r="BG23" s="15"/>
      <c r="BH23" s="15"/>
      <c r="BI23" s="15"/>
      <c r="BJ23" s="15"/>
      <c r="BK23" s="15"/>
      <c r="BL23" s="3"/>
      <c r="BM23" s="3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2"/>
      <c r="CT23" s="2"/>
      <c r="CU23" s="2"/>
      <c r="CV23" s="2"/>
      <c r="CW23" s="2"/>
    </row>
    <row r="24" spans="1:101" ht="3.95" customHeight="1">
      <c r="A24" s="13"/>
      <c r="B24" s="173"/>
      <c r="C24" s="173"/>
      <c r="D24" s="173"/>
      <c r="E24" s="173"/>
      <c r="F24" s="173"/>
      <c r="G24" s="173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75"/>
      <c r="S24" s="176"/>
      <c r="T24" s="176"/>
      <c r="U24" s="176"/>
      <c r="V24" s="514"/>
      <c r="W24" s="514"/>
      <c r="X24" s="514"/>
      <c r="Y24" s="514"/>
      <c r="Z24" s="536"/>
      <c r="AA24" s="526"/>
      <c r="AB24" s="526"/>
      <c r="AC24" s="526"/>
      <c r="AD24" s="526"/>
      <c r="AE24" s="526"/>
      <c r="AF24" s="526"/>
      <c r="AG24" s="526"/>
      <c r="AH24" s="526"/>
      <c r="AI24" s="526"/>
      <c r="AJ24" s="517"/>
      <c r="AK24" s="517"/>
      <c r="AL24" s="512"/>
      <c r="AM24" s="16"/>
      <c r="AN24" s="540"/>
      <c r="AO24" s="540"/>
      <c r="AP24" s="540"/>
      <c r="AQ24" s="540"/>
      <c r="AR24" s="540"/>
      <c r="AS24" s="540"/>
      <c r="AT24" s="540"/>
      <c r="AU24" s="540"/>
      <c r="AV24" s="540"/>
      <c r="AW24" s="540"/>
      <c r="AX24" s="540"/>
      <c r="AY24" s="540"/>
      <c r="AZ24" s="16"/>
      <c r="BA24" s="3"/>
      <c r="BB24" s="532" t="s">
        <v>44</v>
      </c>
      <c r="BC24" s="532"/>
      <c r="BD24" s="514" t="s">
        <v>143</v>
      </c>
      <c r="BE24" s="514"/>
      <c r="BF24" s="514"/>
      <c r="BG24" s="514"/>
      <c r="BH24" s="514"/>
      <c r="BI24" s="514"/>
      <c r="BJ24" s="514"/>
      <c r="BK24" s="514"/>
      <c r="BL24" s="514"/>
      <c r="BM24" s="514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2"/>
      <c r="CT24" s="2"/>
      <c r="CU24" s="2"/>
      <c r="CV24" s="2"/>
      <c r="CW24" s="2"/>
    </row>
    <row r="25" spans="1:101" ht="3.95" customHeight="1">
      <c r="A25" s="13"/>
      <c r="B25" s="173"/>
      <c r="C25" s="173"/>
      <c r="D25" s="173"/>
      <c r="E25" s="173"/>
      <c r="F25" s="173"/>
      <c r="G25" s="173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76"/>
      <c r="S25" s="176"/>
      <c r="T25" s="176"/>
      <c r="U25" s="176"/>
      <c r="V25" s="177"/>
      <c r="W25" s="177"/>
      <c r="X25" s="180"/>
      <c r="Y25" s="18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7"/>
      <c r="AL25" s="512"/>
      <c r="AM25" s="16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16"/>
      <c r="BA25" s="3"/>
      <c r="BB25" s="532"/>
      <c r="BC25" s="532"/>
      <c r="BD25" s="514"/>
      <c r="BE25" s="514"/>
      <c r="BF25" s="514"/>
      <c r="BG25" s="514"/>
      <c r="BH25" s="514"/>
      <c r="BI25" s="514"/>
      <c r="BJ25" s="514"/>
      <c r="BK25" s="514"/>
      <c r="BL25" s="514"/>
      <c r="BM25" s="514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2"/>
      <c r="CT25" s="2"/>
      <c r="CU25" s="2"/>
      <c r="CV25" s="2"/>
      <c r="CW25" s="2"/>
    </row>
    <row r="26" spans="1:101" ht="3.95" customHeight="1">
      <c r="A26" s="13"/>
      <c r="B26" s="173"/>
      <c r="C26" s="173"/>
      <c r="D26" s="173"/>
      <c r="E26" s="173"/>
      <c r="F26" s="173"/>
      <c r="G26" s="17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76"/>
      <c r="S26" s="176"/>
      <c r="T26" s="176"/>
      <c r="U26" s="176"/>
      <c r="V26" s="177"/>
      <c r="W26" s="177"/>
      <c r="X26" s="181"/>
      <c r="Y26" s="181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7"/>
      <c r="AL26" s="172"/>
      <c r="AM26" s="16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16"/>
      <c r="BA26" s="3"/>
      <c r="BB26" s="532"/>
      <c r="BC26" s="532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2"/>
      <c r="CT26" s="2"/>
      <c r="CU26" s="2"/>
      <c r="CV26" s="2"/>
      <c r="CW26" s="2"/>
    </row>
    <row r="27" spans="1:101" ht="3.95" customHeight="1">
      <c r="A27" s="13"/>
      <c r="B27" s="173"/>
      <c r="C27" s="173"/>
      <c r="D27" s="173"/>
      <c r="E27" s="173"/>
      <c r="F27" s="173"/>
      <c r="G27" s="17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76"/>
      <c r="S27" s="176"/>
      <c r="T27" s="176"/>
      <c r="U27" s="176"/>
      <c r="V27" s="177"/>
      <c r="W27" s="177"/>
      <c r="X27" s="181"/>
      <c r="Y27" s="181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7"/>
      <c r="AL27" s="172"/>
      <c r="AM27" s="16"/>
      <c r="AN27" s="526" t="s">
        <v>141</v>
      </c>
      <c r="AO27" s="526"/>
      <c r="AP27" s="526"/>
      <c r="AQ27" s="526"/>
      <c r="AR27" s="526"/>
      <c r="AS27" s="526"/>
      <c r="AT27" s="526"/>
      <c r="AU27" s="526"/>
      <c r="AV27" s="526"/>
      <c r="AW27" s="526"/>
      <c r="AX27" s="517">
        <v>6</v>
      </c>
      <c r="AY27" s="517"/>
      <c r="AZ27" s="16"/>
      <c r="BA27" s="3"/>
      <c r="BB27" s="532"/>
      <c r="BC27" s="532"/>
      <c r="BD27" s="514"/>
      <c r="BE27" s="514"/>
      <c r="BF27" s="514"/>
      <c r="BG27" s="514"/>
      <c r="BH27" s="514"/>
      <c r="BI27" s="514"/>
      <c r="BJ27" s="514"/>
      <c r="BK27" s="514"/>
      <c r="BL27" s="514"/>
      <c r="BM27" s="514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2"/>
      <c r="CT27" s="2"/>
      <c r="CU27" s="2"/>
      <c r="CV27" s="2"/>
      <c r="CW27" s="2"/>
    </row>
    <row r="28" spans="1:101" ht="3.95" customHeight="1">
      <c r="A28" s="23"/>
      <c r="B28" s="3"/>
      <c r="C28" s="3"/>
      <c r="D28" s="7"/>
      <c r="E28" s="7"/>
      <c r="F28" s="7"/>
      <c r="G28" s="17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73"/>
      <c r="S28" s="173"/>
      <c r="T28" s="173"/>
      <c r="U28" s="173"/>
      <c r="V28" s="173"/>
      <c r="W28" s="177"/>
      <c r="X28" s="181"/>
      <c r="Y28" s="181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7"/>
      <c r="AL28" s="172"/>
      <c r="AM28" s="14"/>
      <c r="AN28" s="526"/>
      <c r="AO28" s="526"/>
      <c r="AP28" s="526"/>
      <c r="AQ28" s="526"/>
      <c r="AR28" s="526"/>
      <c r="AS28" s="526"/>
      <c r="AT28" s="526"/>
      <c r="AU28" s="526"/>
      <c r="AV28" s="526"/>
      <c r="AW28" s="526"/>
      <c r="AX28" s="517"/>
      <c r="AY28" s="517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73"/>
      <c r="BN28" s="27"/>
      <c r="BO28" s="8"/>
      <c r="BP28" s="8"/>
      <c r="BQ28" s="8"/>
      <c r="BR28" s="8"/>
      <c r="BS28" s="8"/>
      <c r="BT28" s="8"/>
      <c r="BU28" s="8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2"/>
      <c r="CT28" s="2"/>
      <c r="CU28" s="2"/>
      <c r="CV28" s="2"/>
      <c r="CW28" s="2"/>
    </row>
    <row r="29" spans="1:101" ht="3.95" customHeight="1">
      <c r="A29" s="23"/>
      <c r="B29" s="3"/>
      <c r="C29" s="3"/>
      <c r="D29" s="7"/>
      <c r="E29" s="7"/>
      <c r="F29" s="7"/>
      <c r="G29" s="173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73"/>
      <c r="S29" s="173"/>
      <c r="T29" s="173"/>
      <c r="U29" s="173"/>
      <c r="V29" s="173"/>
      <c r="W29" s="177"/>
      <c r="X29" s="181"/>
      <c r="Y29" s="181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7"/>
      <c r="AL29" s="172"/>
      <c r="AM29" s="16"/>
      <c r="AN29" s="526"/>
      <c r="AO29" s="526"/>
      <c r="AP29" s="526"/>
      <c r="AQ29" s="526"/>
      <c r="AR29" s="526"/>
      <c r="AS29" s="526"/>
      <c r="AT29" s="526"/>
      <c r="AU29" s="526"/>
      <c r="AV29" s="526"/>
      <c r="AW29" s="526"/>
      <c r="AX29" s="517"/>
      <c r="AY29" s="517"/>
      <c r="AZ29" s="512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73"/>
      <c r="BM29" s="5"/>
      <c r="BN29" s="13"/>
      <c r="BO29" s="13"/>
      <c r="BP29" s="13"/>
      <c r="BQ29" s="13"/>
      <c r="BR29" s="13"/>
      <c r="BS29" s="13"/>
      <c r="BT29" s="13"/>
      <c r="BU29" s="13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2"/>
      <c r="CT29" s="2"/>
      <c r="CU29" s="2"/>
      <c r="CV29" s="2"/>
      <c r="CW29" s="2"/>
    </row>
    <row r="30" spans="1:101" ht="3.95" customHeight="1">
      <c r="A30" s="13"/>
      <c r="B30" s="173"/>
      <c r="C30" s="173"/>
      <c r="D30" s="173"/>
      <c r="E30" s="173"/>
      <c r="F30" s="173"/>
      <c r="G30" s="173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73"/>
      <c r="S30" s="173"/>
      <c r="T30" s="173"/>
      <c r="U30" s="173"/>
      <c r="V30" s="177"/>
      <c r="W30" s="177"/>
      <c r="X30" s="181"/>
      <c r="Y30" s="181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7"/>
      <c r="AL30" s="172"/>
      <c r="AM30" s="16"/>
      <c r="AN30" s="526"/>
      <c r="AO30" s="526"/>
      <c r="AP30" s="526"/>
      <c r="AQ30" s="526"/>
      <c r="AR30" s="526"/>
      <c r="AS30" s="526"/>
      <c r="AT30" s="526"/>
      <c r="AU30" s="526"/>
      <c r="AV30" s="526"/>
      <c r="AW30" s="526"/>
      <c r="AX30" s="517"/>
      <c r="AY30" s="517"/>
      <c r="AZ30" s="512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73"/>
      <c r="BM30" s="5"/>
      <c r="BN30" s="13"/>
      <c r="BO30" s="13"/>
      <c r="BP30" s="13"/>
      <c r="BQ30" s="13"/>
      <c r="BR30" s="13"/>
      <c r="BS30" s="13"/>
      <c r="BT30" s="13"/>
      <c r="BU30" s="13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2"/>
      <c r="CT30" s="2"/>
      <c r="CU30" s="2"/>
      <c r="CV30" s="2"/>
      <c r="CW30" s="2"/>
    </row>
    <row r="31" spans="1:101" ht="3.95" customHeight="1">
      <c r="A31" s="13"/>
      <c r="B31" s="173"/>
      <c r="C31" s="173"/>
      <c r="D31" s="173"/>
      <c r="E31" s="173"/>
      <c r="F31" s="173"/>
      <c r="G31" s="173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73"/>
      <c r="S31" s="173"/>
      <c r="T31" s="173"/>
      <c r="U31" s="173"/>
      <c r="V31" s="177"/>
      <c r="W31" s="177"/>
      <c r="X31" s="181"/>
      <c r="Y31" s="181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7"/>
      <c r="AL31" s="172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7"/>
      <c r="AZ31" s="512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73"/>
      <c r="BM31" s="5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2"/>
      <c r="CF31" s="12"/>
      <c r="CG31" s="9"/>
      <c r="CH31" s="9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2"/>
      <c r="CT31" s="2"/>
      <c r="CU31" s="2"/>
      <c r="CV31" s="2"/>
      <c r="CW31" s="2"/>
    </row>
    <row r="32" spans="1:101" ht="3.95" customHeight="1">
      <c r="A32" s="13"/>
      <c r="B32" s="173"/>
      <c r="C32" s="173"/>
      <c r="D32" s="173"/>
      <c r="E32" s="173"/>
      <c r="F32" s="173"/>
      <c r="G32" s="173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73"/>
      <c r="S32" s="173"/>
      <c r="T32" s="173"/>
      <c r="U32" s="173"/>
      <c r="V32" s="177"/>
      <c r="W32" s="177"/>
      <c r="X32" s="180"/>
      <c r="Y32" s="181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7"/>
      <c r="AL32" s="495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7"/>
      <c r="AZ32" s="172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73"/>
      <c r="BM32" s="17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2"/>
      <c r="CF32" s="12"/>
      <c r="CG32" s="9"/>
      <c r="CH32" s="9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2"/>
      <c r="CT32" s="2"/>
      <c r="CU32" s="2"/>
      <c r="CV32" s="2"/>
      <c r="CW32" s="2"/>
    </row>
    <row r="33" spans="1:101" ht="3.95" customHeight="1">
      <c r="A33" s="13"/>
      <c r="B33" s="173"/>
      <c r="C33" s="173"/>
      <c r="D33" s="173"/>
      <c r="E33" s="173"/>
      <c r="F33" s="173"/>
      <c r="G33" s="173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73"/>
      <c r="S33" s="173"/>
      <c r="T33" s="173"/>
      <c r="U33" s="173"/>
      <c r="V33" s="514" t="s">
        <v>43</v>
      </c>
      <c r="W33" s="514"/>
      <c r="X33" s="514"/>
      <c r="Y33" s="514"/>
      <c r="Z33" s="515" t="s">
        <v>143</v>
      </c>
      <c r="AA33" s="516"/>
      <c r="AB33" s="516"/>
      <c r="AC33" s="516"/>
      <c r="AD33" s="516"/>
      <c r="AE33" s="516"/>
      <c r="AF33" s="516"/>
      <c r="AG33" s="516"/>
      <c r="AH33" s="516"/>
      <c r="AI33" s="516"/>
      <c r="AJ33" s="517">
        <v>2</v>
      </c>
      <c r="AK33" s="517"/>
      <c r="AL33" s="495"/>
      <c r="AM33" s="16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172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73"/>
      <c r="BN33" s="9"/>
      <c r="BO33" s="8"/>
      <c r="BP33" s="8"/>
      <c r="BQ33" s="8"/>
      <c r="BR33" s="8"/>
      <c r="BS33" s="8"/>
      <c r="BT33" s="8"/>
      <c r="BU33" s="8"/>
      <c r="BV33" s="13"/>
      <c r="BW33" s="13"/>
      <c r="BX33" s="13"/>
      <c r="BY33" s="13"/>
      <c r="BZ33" s="13"/>
      <c r="CA33" s="13"/>
      <c r="CB33" s="13"/>
      <c r="CC33" s="13"/>
      <c r="CD33" s="13"/>
      <c r="CE33" s="12"/>
      <c r="CF33" s="12"/>
      <c r="CG33" s="13"/>
      <c r="CH33" s="9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2"/>
      <c r="CT33" s="2"/>
      <c r="CU33" s="2"/>
      <c r="CV33" s="2"/>
      <c r="CW33" s="2"/>
    </row>
    <row r="34" spans="1:101" ht="3.95" customHeight="1">
      <c r="A34" s="23"/>
      <c r="B34" s="3"/>
      <c r="C34" s="3"/>
      <c r="D34" s="7"/>
      <c r="E34" s="7"/>
      <c r="F34" s="7"/>
      <c r="G34" s="173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73"/>
      <c r="S34" s="173"/>
      <c r="T34" s="173"/>
      <c r="U34" s="173"/>
      <c r="V34" s="514"/>
      <c r="W34" s="514"/>
      <c r="X34" s="514"/>
      <c r="Y34" s="514"/>
      <c r="Z34" s="515"/>
      <c r="AA34" s="516"/>
      <c r="AB34" s="516"/>
      <c r="AC34" s="516"/>
      <c r="AD34" s="516"/>
      <c r="AE34" s="516"/>
      <c r="AF34" s="516"/>
      <c r="AG34" s="516"/>
      <c r="AH34" s="516"/>
      <c r="AI34" s="516"/>
      <c r="AJ34" s="517"/>
      <c r="AK34" s="517"/>
      <c r="AL34" s="495"/>
      <c r="AM34" s="16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172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73"/>
      <c r="BN34" s="9"/>
      <c r="BO34" s="8"/>
      <c r="BP34" s="8"/>
      <c r="BQ34" s="8"/>
      <c r="BR34" s="8"/>
      <c r="BS34" s="8"/>
      <c r="BT34" s="8"/>
      <c r="BU34" s="8"/>
      <c r="BV34" s="13"/>
      <c r="BW34" s="13"/>
      <c r="BX34" s="13"/>
      <c r="BY34" s="13"/>
      <c r="BZ34" s="13"/>
      <c r="CA34" s="13"/>
      <c r="CB34" s="13"/>
      <c r="CC34" s="13"/>
      <c r="CD34" s="13"/>
      <c r="CE34" s="12"/>
      <c r="CF34" s="12"/>
      <c r="CG34" s="13"/>
      <c r="CH34" s="9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2"/>
      <c r="CT34" s="2"/>
      <c r="CU34" s="2"/>
      <c r="CV34" s="2"/>
      <c r="CW34" s="2"/>
    </row>
    <row r="35" spans="1:101" ht="3.95" customHeight="1">
      <c r="A35" s="23"/>
      <c r="B35" s="3"/>
      <c r="C35" s="3"/>
      <c r="D35" s="7"/>
      <c r="E35" s="7"/>
      <c r="F35" s="7"/>
      <c r="G35" s="173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73"/>
      <c r="S35" s="173"/>
      <c r="T35" s="173"/>
      <c r="U35" s="173"/>
      <c r="V35" s="514"/>
      <c r="W35" s="514"/>
      <c r="X35" s="514"/>
      <c r="Y35" s="514"/>
      <c r="Z35" s="515"/>
      <c r="AA35" s="516"/>
      <c r="AB35" s="516"/>
      <c r="AC35" s="516"/>
      <c r="AD35" s="516"/>
      <c r="AE35" s="516"/>
      <c r="AF35" s="516"/>
      <c r="AG35" s="516"/>
      <c r="AH35" s="516"/>
      <c r="AI35" s="516"/>
      <c r="AJ35" s="517"/>
      <c r="AK35" s="517"/>
      <c r="AL35" s="19"/>
      <c r="AM35" s="25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24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73"/>
      <c r="BN35" s="9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10"/>
      <c r="CG35" s="13"/>
      <c r="CH35" s="9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2"/>
      <c r="CT35" s="2"/>
      <c r="CU35" s="2"/>
      <c r="CV35" s="2"/>
      <c r="CW35" s="2"/>
    </row>
    <row r="36" spans="1:101" ht="3.95" customHeight="1">
      <c r="A36" s="13"/>
      <c r="B36" s="173"/>
      <c r="C36" s="173"/>
      <c r="D36" s="173"/>
      <c r="E36" s="173"/>
      <c r="F36" s="173"/>
      <c r="G36" s="173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73"/>
      <c r="S36" s="173"/>
      <c r="T36" s="173"/>
      <c r="U36" s="173"/>
      <c r="V36" s="514"/>
      <c r="W36" s="514"/>
      <c r="X36" s="514"/>
      <c r="Y36" s="514"/>
      <c r="Z36" s="515"/>
      <c r="AA36" s="516"/>
      <c r="AB36" s="516"/>
      <c r="AC36" s="516"/>
      <c r="AD36" s="516"/>
      <c r="AE36" s="516"/>
      <c r="AF36" s="516"/>
      <c r="AG36" s="516"/>
      <c r="AH36" s="516"/>
      <c r="AI36" s="516"/>
      <c r="AJ36" s="517"/>
      <c r="AK36" s="517"/>
      <c r="AL36" s="26"/>
      <c r="AM36" s="25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24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73"/>
      <c r="BN36" s="9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10"/>
      <c r="CG36" s="9"/>
      <c r="CH36" s="9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2"/>
      <c r="CT36" s="2"/>
      <c r="CU36" s="2"/>
      <c r="CV36" s="2"/>
      <c r="CW36" s="2"/>
    </row>
    <row r="37" spans="1:101" ht="3.95" customHeight="1">
      <c r="A37" s="13"/>
      <c r="B37" s="173"/>
      <c r="C37" s="173"/>
      <c r="D37" s="173"/>
      <c r="E37" s="173"/>
      <c r="F37" s="173"/>
      <c r="G37" s="173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73"/>
      <c r="S37" s="173"/>
      <c r="T37" s="173"/>
      <c r="U37" s="173"/>
      <c r="V37" s="177"/>
      <c r="W37" s="177"/>
      <c r="X37" s="180"/>
      <c r="Y37" s="181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7"/>
      <c r="AL37" s="26"/>
      <c r="AM37" s="25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24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73"/>
      <c r="BN37" s="9"/>
      <c r="BO37" s="8"/>
      <c r="BP37" s="8"/>
      <c r="BQ37" s="8"/>
      <c r="BR37" s="8"/>
      <c r="BS37" s="8"/>
      <c r="CF37" s="10"/>
      <c r="CG37" s="9"/>
      <c r="CH37" s="9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2"/>
      <c r="CT37" s="2"/>
      <c r="CU37" s="2"/>
      <c r="CV37" s="2"/>
      <c r="CW37" s="2"/>
    </row>
    <row r="38" spans="1:101" ht="3.95" customHeight="1">
      <c r="A38" s="13"/>
      <c r="B38" s="173"/>
      <c r="C38" s="173"/>
      <c r="D38" s="173"/>
      <c r="E38" s="173"/>
      <c r="F38" s="173"/>
      <c r="G38" s="173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73"/>
      <c r="S38" s="173"/>
      <c r="T38" s="173"/>
      <c r="U38" s="173"/>
      <c r="V38" s="177"/>
      <c r="W38" s="177"/>
      <c r="X38" s="181"/>
      <c r="Y38" s="181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7"/>
      <c r="AL38" s="26"/>
      <c r="AM38" s="25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24"/>
      <c r="BA38" s="16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9"/>
      <c r="BO38" s="8"/>
      <c r="BP38" s="8"/>
      <c r="BQ38" s="8"/>
      <c r="BR38" s="8"/>
      <c r="BS38" s="8"/>
      <c r="CF38" s="10"/>
      <c r="CG38" s="9"/>
      <c r="CH38" s="9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2"/>
      <c r="CT38" s="2"/>
      <c r="CU38" s="2"/>
      <c r="CV38" s="2"/>
      <c r="CW38" s="2"/>
    </row>
    <row r="39" spans="1:101" ht="3.95" customHeight="1">
      <c r="A39" s="13"/>
      <c r="B39" s="173"/>
      <c r="C39" s="173"/>
      <c r="D39" s="173"/>
      <c r="E39" s="173"/>
      <c r="F39" s="173"/>
      <c r="G39" s="173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73"/>
      <c r="S39" s="173"/>
      <c r="T39" s="173"/>
      <c r="U39" s="173"/>
      <c r="V39" s="177"/>
      <c r="W39" s="177"/>
      <c r="X39" s="173"/>
      <c r="Y39" s="173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7"/>
      <c r="AL39" s="26"/>
      <c r="AM39" s="25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24"/>
      <c r="BA39" s="16"/>
      <c r="BB39" s="517" t="s">
        <v>141</v>
      </c>
      <c r="BC39" s="517"/>
      <c r="BD39" s="517"/>
      <c r="BE39" s="517"/>
      <c r="BF39" s="517"/>
      <c r="BG39" s="517"/>
      <c r="BH39" s="517"/>
      <c r="BI39" s="517"/>
      <c r="BJ39" s="517"/>
      <c r="BK39" s="517"/>
      <c r="BL39" s="517"/>
      <c r="BM39" s="517"/>
      <c r="BN39" s="9"/>
      <c r="BO39" s="8"/>
      <c r="BP39" s="8"/>
      <c r="BQ39" s="8"/>
      <c r="BR39" s="8"/>
      <c r="BS39" s="8"/>
      <c r="CF39" s="10"/>
      <c r="CG39" s="9"/>
      <c r="CH39" s="9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2"/>
      <c r="CT39" s="2"/>
      <c r="CU39" s="2"/>
      <c r="CV39" s="2"/>
      <c r="CW39" s="2"/>
    </row>
    <row r="40" spans="1:101" ht="3.95" customHeight="1">
      <c r="A40" s="23"/>
      <c r="B40" s="3"/>
      <c r="C40" s="3"/>
      <c r="D40" s="7"/>
      <c r="E40" s="7"/>
      <c r="F40" s="7"/>
      <c r="G40" s="173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73"/>
      <c r="S40" s="173"/>
      <c r="T40" s="173"/>
      <c r="U40" s="173"/>
      <c r="V40" s="173"/>
      <c r="W40" s="177"/>
      <c r="X40" s="173"/>
      <c r="Y40" s="173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7"/>
      <c r="AL40" s="26"/>
      <c r="AM40" s="25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24"/>
      <c r="BA40" s="16"/>
      <c r="BB40" s="517"/>
      <c r="BC40" s="517"/>
      <c r="BD40" s="517"/>
      <c r="BE40" s="517"/>
      <c r="BF40" s="517"/>
      <c r="BG40" s="517"/>
      <c r="BH40" s="517"/>
      <c r="BI40" s="517"/>
      <c r="BJ40" s="517"/>
      <c r="BK40" s="517"/>
      <c r="BL40" s="517"/>
      <c r="BM40" s="517"/>
      <c r="BN40" s="9"/>
      <c r="BO40" s="8"/>
      <c r="BP40" s="8"/>
      <c r="BQ40" s="8"/>
      <c r="BR40" s="8"/>
      <c r="BS40" s="8"/>
      <c r="CF40" s="10"/>
      <c r="CG40" s="9"/>
      <c r="CH40" s="9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2"/>
      <c r="CT40" s="2"/>
      <c r="CU40" s="2"/>
      <c r="CV40" s="2"/>
      <c r="CW40" s="2"/>
    </row>
    <row r="41" spans="1:101" ht="3.95" customHeight="1">
      <c r="A41" s="23"/>
      <c r="B41" s="3"/>
      <c r="C41" s="3"/>
      <c r="D41" s="7"/>
      <c r="E41" s="7"/>
      <c r="F41" s="7"/>
      <c r="G41" s="173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73"/>
      <c r="S41" s="173"/>
      <c r="T41" s="173"/>
      <c r="U41" s="173"/>
      <c r="V41" s="173"/>
      <c r="W41" s="177"/>
      <c r="X41" s="173"/>
      <c r="Y41" s="173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7"/>
      <c r="AL41" s="26"/>
      <c r="AM41" s="25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24"/>
      <c r="BA41" s="6"/>
      <c r="BB41" s="517"/>
      <c r="BC41" s="517"/>
      <c r="BD41" s="517"/>
      <c r="BE41" s="517"/>
      <c r="BF41" s="517"/>
      <c r="BG41" s="517"/>
      <c r="BH41" s="517"/>
      <c r="BI41" s="517"/>
      <c r="BJ41" s="517"/>
      <c r="BK41" s="517"/>
      <c r="BL41" s="517"/>
      <c r="BM41" s="517"/>
      <c r="BN41" s="9"/>
      <c r="BO41" s="8"/>
      <c r="BP41" s="8"/>
      <c r="BQ41" s="8"/>
      <c r="BR41" s="8"/>
      <c r="BS41" s="8"/>
      <c r="CF41" s="10"/>
      <c r="CG41" s="9"/>
      <c r="CH41" s="9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2"/>
      <c r="CT41" s="2"/>
      <c r="CU41" s="2"/>
      <c r="CV41" s="2"/>
      <c r="CW41" s="2"/>
    </row>
    <row r="42" spans="1:101" ht="3.95" customHeight="1">
      <c r="A42" s="13"/>
      <c r="B42" s="173"/>
      <c r="C42" s="173"/>
      <c r="D42" s="173"/>
      <c r="E42" s="173"/>
      <c r="F42" s="173"/>
      <c r="G42" s="173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73"/>
      <c r="S42" s="173"/>
      <c r="T42" s="173"/>
      <c r="U42" s="173"/>
      <c r="V42" s="177"/>
      <c r="W42" s="177"/>
      <c r="X42" s="173"/>
      <c r="Y42" s="173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7"/>
      <c r="AL42" s="26"/>
      <c r="AM42" s="25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24"/>
      <c r="BA42" s="173"/>
      <c r="BB42" s="517"/>
      <c r="BC42" s="517"/>
      <c r="BD42" s="517"/>
      <c r="BE42" s="517"/>
      <c r="BF42" s="517"/>
      <c r="BG42" s="517"/>
      <c r="BH42" s="517"/>
      <c r="BI42" s="517"/>
      <c r="BJ42" s="517"/>
      <c r="BK42" s="517"/>
      <c r="BL42" s="517"/>
      <c r="BM42" s="517"/>
      <c r="BN42" s="9"/>
      <c r="BO42" s="8"/>
      <c r="BP42" s="8"/>
      <c r="BQ42" s="8"/>
      <c r="BR42" s="8"/>
      <c r="BS42" s="8"/>
      <c r="CF42" s="10"/>
      <c r="CG42" s="9"/>
      <c r="CH42" s="9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2"/>
      <c r="CT42" s="2"/>
      <c r="CU42" s="2"/>
      <c r="CV42" s="2"/>
      <c r="CW42" s="2"/>
    </row>
    <row r="43" spans="1:101" ht="3.95" customHeight="1">
      <c r="A43" s="13"/>
      <c r="B43" s="173"/>
      <c r="C43" s="173"/>
      <c r="D43" s="173"/>
      <c r="E43" s="173"/>
      <c r="F43" s="173"/>
      <c r="G43" s="173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73"/>
      <c r="S43" s="173"/>
      <c r="T43" s="173"/>
      <c r="U43" s="173"/>
      <c r="V43" s="177"/>
      <c r="W43" s="177"/>
      <c r="X43" s="173"/>
      <c r="Y43" s="173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7"/>
      <c r="AL43" s="26"/>
      <c r="AM43" s="25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24"/>
      <c r="BA43" s="173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73"/>
      <c r="BN43" s="9"/>
      <c r="BO43" s="8"/>
      <c r="BP43" s="8"/>
      <c r="BQ43" s="8"/>
      <c r="BR43" s="8"/>
      <c r="BS43" s="8"/>
      <c r="CF43" s="10"/>
      <c r="CG43" s="9"/>
      <c r="CH43" s="9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2"/>
      <c r="CT43" s="2"/>
      <c r="CU43" s="2"/>
      <c r="CV43" s="2"/>
      <c r="CW43" s="2"/>
    </row>
    <row r="44" spans="1:101" ht="3.95" customHeight="1">
      <c r="A44" s="13"/>
      <c r="B44" s="173"/>
      <c r="C44" s="173"/>
      <c r="D44" s="173"/>
      <c r="E44" s="173"/>
      <c r="F44" s="173"/>
      <c r="G44" s="173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73"/>
      <c r="S44" s="173"/>
      <c r="T44" s="173"/>
      <c r="U44" s="173"/>
      <c r="V44" s="177"/>
      <c r="W44" s="177"/>
      <c r="X44" s="178"/>
      <c r="Y44" s="173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7"/>
      <c r="AL44" s="26"/>
      <c r="AM44" s="25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24"/>
      <c r="BA44" s="173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3"/>
      <c r="CF44" s="10"/>
      <c r="CG44" s="9"/>
      <c r="CH44" s="9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2"/>
      <c r="CT44" s="2"/>
      <c r="CU44" s="2"/>
      <c r="CV44" s="2"/>
      <c r="CW44" s="2"/>
    </row>
    <row r="45" spans="1:101" ht="3.95" customHeight="1">
      <c r="A45" s="13"/>
      <c r="B45" s="173"/>
      <c r="C45" s="173"/>
      <c r="D45" s="173"/>
      <c r="E45" s="173"/>
      <c r="F45" s="173"/>
      <c r="G45" s="173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73"/>
      <c r="S45" s="173"/>
      <c r="T45" s="173"/>
      <c r="U45" s="173"/>
      <c r="V45" s="514" t="s">
        <v>41</v>
      </c>
      <c r="W45" s="514"/>
      <c r="X45" s="514"/>
      <c r="Y45" s="514"/>
      <c r="Z45" s="515" t="s">
        <v>142</v>
      </c>
      <c r="AA45" s="516"/>
      <c r="AB45" s="516"/>
      <c r="AC45" s="516"/>
      <c r="AD45" s="516"/>
      <c r="AE45" s="516"/>
      <c r="AF45" s="516"/>
      <c r="AG45" s="516"/>
      <c r="AH45" s="516"/>
      <c r="AI45" s="516"/>
      <c r="AJ45" s="517">
        <v>7</v>
      </c>
      <c r="AK45" s="517"/>
      <c r="AL45" s="26"/>
      <c r="AM45" s="25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24"/>
      <c r="BA45" s="17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CF45" s="10"/>
      <c r="CG45" s="9"/>
      <c r="CH45" s="9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2"/>
      <c r="CT45" s="2"/>
      <c r="CU45" s="2"/>
      <c r="CV45" s="2"/>
      <c r="CW45" s="2"/>
    </row>
    <row r="46" spans="1:101" ht="3.95" customHeight="1">
      <c r="A46" s="23"/>
      <c r="B46" s="7"/>
      <c r="C46" s="7"/>
      <c r="D46" s="7"/>
      <c r="E46" s="7"/>
      <c r="F46" s="7"/>
      <c r="G46" s="173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73"/>
      <c r="S46" s="173"/>
      <c r="T46" s="173"/>
      <c r="U46" s="173"/>
      <c r="V46" s="514"/>
      <c r="W46" s="514"/>
      <c r="X46" s="514"/>
      <c r="Y46" s="514"/>
      <c r="Z46" s="515"/>
      <c r="AA46" s="516"/>
      <c r="AB46" s="516"/>
      <c r="AC46" s="516"/>
      <c r="AD46" s="516"/>
      <c r="AE46" s="516"/>
      <c r="AF46" s="516"/>
      <c r="AG46" s="516"/>
      <c r="AH46" s="516"/>
      <c r="AI46" s="516"/>
      <c r="AJ46" s="517"/>
      <c r="AK46" s="517"/>
      <c r="AL46" s="26"/>
      <c r="AM46" s="25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24"/>
      <c r="BA46" s="17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CF46" s="10"/>
      <c r="CG46" s="9"/>
      <c r="CH46" s="9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2"/>
      <c r="CT46" s="2"/>
      <c r="CU46" s="2"/>
      <c r="CV46" s="2"/>
      <c r="CW46" s="2"/>
    </row>
    <row r="47" spans="1:101" ht="3.95" customHeight="1">
      <c r="A47" s="23"/>
      <c r="B47" s="7"/>
      <c r="C47" s="7"/>
      <c r="D47" s="7"/>
      <c r="E47" s="7"/>
      <c r="F47" s="7"/>
      <c r="G47" s="173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73"/>
      <c r="S47" s="173"/>
      <c r="T47" s="173"/>
      <c r="U47" s="173"/>
      <c r="V47" s="514"/>
      <c r="W47" s="514"/>
      <c r="X47" s="514"/>
      <c r="Y47" s="514"/>
      <c r="Z47" s="515"/>
      <c r="AA47" s="516"/>
      <c r="AB47" s="516"/>
      <c r="AC47" s="516"/>
      <c r="AD47" s="516"/>
      <c r="AE47" s="516"/>
      <c r="AF47" s="516"/>
      <c r="AG47" s="516"/>
      <c r="AH47" s="516"/>
      <c r="AI47" s="516"/>
      <c r="AJ47" s="517"/>
      <c r="AK47" s="517"/>
      <c r="AL47" s="512"/>
      <c r="AM47" s="16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172"/>
      <c r="BA47" s="17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CF47" s="10"/>
      <c r="CG47" s="9"/>
      <c r="CH47" s="9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2"/>
      <c r="CT47" s="2"/>
      <c r="CU47" s="2"/>
      <c r="CV47" s="2"/>
      <c r="CW47" s="2"/>
    </row>
    <row r="48" spans="1:101" ht="3.95" customHeight="1">
      <c r="A48" s="13"/>
      <c r="B48" s="173"/>
      <c r="C48" s="173"/>
      <c r="D48" s="173"/>
      <c r="E48" s="173"/>
      <c r="F48" s="173"/>
      <c r="G48" s="173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73"/>
      <c r="S48" s="173"/>
      <c r="T48" s="173"/>
      <c r="U48" s="173"/>
      <c r="V48" s="514"/>
      <c r="W48" s="514"/>
      <c r="X48" s="514"/>
      <c r="Y48" s="514"/>
      <c r="Z48" s="515"/>
      <c r="AA48" s="516"/>
      <c r="AB48" s="516"/>
      <c r="AC48" s="516"/>
      <c r="AD48" s="516"/>
      <c r="AE48" s="516"/>
      <c r="AF48" s="516"/>
      <c r="AG48" s="516"/>
      <c r="AH48" s="516"/>
      <c r="AI48" s="516"/>
      <c r="AJ48" s="517"/>
      <c r="AK48" s="517"/>
      <c r="AL48" s="512"/>
      <c r="AM48" s="16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172"/>
      <c r="BA48" s="17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CF48" s="10"/>
      <c r="CG48" s="9"/>
      <c r="CH48" s="9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2"/>
      <c r="CT48" s="2"/>
      <c r="CU48" s="2"/>
      <c r="CV48" s="2"/>
      <c r="CW48" s="2"/>
    </row>
    <row r="49" spans="1:101" ht="3.95" customHeight="1">
      <c r="A49" s="13"/>
      <c r="B49" s="173"/>
      <c r="C49" s="173"/>
      <c r="D49" s="173"/>
      <c r="E49" s="173"/>
      <c r="F49" s="173"/>
      <c r="G49" s="173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73"/>
      <c r="S49" s="173"/>
      <c r="T49" s="173"/>
      <c r="U49" s="173"/>
      <c r="V49" s="177"/>
      <c r="W49" s="177"/>
      <c r="X49" s="178"/>
      <c r="Y49" s="173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7"/>
      <c r="AL49" s="512"/>
      <c r="AM49" s="16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172"/>
      <c r="BA49" s="17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CF49" s="10"/>
      <c r="CG49" s="9"/>
      <c r="CH49" s="9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2"/>
      <c r="CT49" s="2"/>
      <c r="CU49" s="2"/>
      <c r="CV49" s="2"/>
      <c r="CW49" s="2"/>
    </row>
    <row r="50" spans="1:101" ht="3.95" customHeight="1">
      <c r="A50" s="13"/>
      <c r="B50" s="173"/>
      <c r="C50" s="173"/>
      <c r="D50" s="173"/>
      <c r="E50" s="173"/>
      <c r="F50" s="173"/>
      <c r="G50" s="173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73"/>
      <c r="S50" s="173"/>
      <c r="T50" s="173"/>
      <c r="U50" s="173"/>
      <c r="V50" s="177"/>
      <c r="W50" s="177"/>
      <c r="X50" s="173"/>
      <c r="Y50" s="173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7"/>
      <c r="AL50" s="172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7"/>
      <c r="AZ50" s="495"/>
      <c r="BA50" s="173"/>
      <c r="BB50" s="3"/>
      <c r="BC50" s="3"/>
      <c r="BD50" s="3"/>
      <c r="BE50" s="3"/>
      <c r="BF50" s="3"/>
      <c r="BG50" s="3"/>
      <c r="BH50" s="3"/>
      <c r="BI50" s="3"/>
      <c r="BJ50" s="3"/>
      <c r="BK50" s="7"/>
      <c r="BL50" s="7"/>
      <c r="BM50" s="7"/>
      <c r="BN50" s="2"/>
      <c r="BO50" s="2"/>
      <c r="CF50" s="10"/>
      <c r="CG50" s="9"/>
      <c r="CH50" s="9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2"/>
      <c r="CT50" s="2"/>
      <c r="CU50" s="2"/>
      <c r="CV50" s="2"/>
      <c r="CW50" s="2"/>
    </row>
    <row r="51" spans="1:101" ht="3.95" customHeight="1">
      <c r="A51" s="13"/>
      <c r="B51" s="173"/>
      <c r="C51" s="173"/>
      <c r="D51" s="173"/>
      <c r="E51" s="173"/>
      <c r="F51" s="173"/>
      <c r="G51" s="173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73"/>
      <c r="S51" s="173"/>
      <c r="T51" s="173"/>
      <c r="U51" s="173"/>
      <c r="V51" s="177"/>
      <c r="W51" s="177"/>
      <c r="X51" s="173"/>
      <c r="Y51" s="173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7"/>
      <c r="AL51" s="172"/>
      <c r="AM51" s="16"/>
      <c r="AN51" s="526" t="s">
        <v>142</v>
      </c>
      <c r="AO51" s="526"/>
      <c r="AP51" s="526"/>
      <c r="AQ51" s="526"/>
      <c r="AR51" s="526"/>
      <c r="AS51" s="526"/>
      <c r="AT51" s="526"/>
      <c r="AU51" s="526"/>
      <c r="AV51" s="526"/>
      <c r="AW51" s="526"/>
      <c r="AX51" s="517">
        <v>2</v>
      </c>
      <c r="AY51" s="517"/>
      <c r="AZ51" s="495"/>
      <c r="BA51" s="173"/>
      <c r="BB51" s="3"/>
      <c r="BC51" s="3"/>
      <c r="BD51" s="3"/>
      <c r="BE51" s="3"/>
      <c r="BF51" s="3"/>
      <c r="BG51" s="3"/>
      <c r="BH51" s="3"/>
      <c r="BI51" s="3"/>
      <c r="BJ51" s="3"/>
      <c r="BK51" s="7"/>
      <c r="BL51" s="7"/>
      <c r="BM51" s="7"/>
      <c r="BN51" s="2"/>
      <c r="BO51" s="2"/>
      <c r="CF51" s="10"/>
      <c r="CG51" s="9"/>
      <c r="CH51" s="9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2"/>
      <c r="CT51" s="2"/>
      <c r="CU51" s="2"/>
      <c r="CV51" s="2"/>
      <c r="CW51" s="2"/>
    </row>
    <row r="52" spans="1:101" ht="3.95" customHeight="1">
      <c r="B52" s="7"/>
      <c r="C52" s="7"/>
      <c r="D52" s="7"/>
      <c r="E52" s="7"/>
      <c r="F52" s="7"/>
      <c r="G52" s="173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73"/>
      <c r="S52" s="173"/>
      <c r="T52" s="173"/>
      <c r="U52" s="173"/>
      <c r="V52" s="173"/>
      <c r="W52" s="177"/>
      <c r="X52" s="173"/>
      <c r="Y52" s="173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7"/>
      <c r="AL52" s="172"/>
      <c r="AM52" s="16"/>
      <c r="AN52" s="526"/>
      <c r="AO52" s="526"/>
      <c r="AP52" s="526"/>
      <c r="AQ52" s="526"/>
      <c r="AR52" s="526"/>
      <c r="AS52" s="526"/>
      <c r="AT52" s="526"/>
      <c r="AU52" s="526"/>
      <c r="AV52" s="526"/>
      <c r="AW52" s="526"/>
      <c r="AX52" s="517"/>
      <c r="AY52" s="517"/>
      <c r="AZ52" s="495"/>
      <c r="BA52" s="173"/>
      <c r="BB52" s="3"/>
      <c r="BC52" s="3"/>
      <c r="BD52" s="3"/>
      <c r="BE52" s="3"/>
      <c r="BF52" s="3"/>
      <c r="BG52" s="3"/>
      <c r="BH52" s="3"/>
      <c r="BI52" s="3"/>
      <c r="BJ52" s="3"/>
      <c r="BK52" s="7"/>
      <c r="BL52" s="7"/>
      <c r="BM52" s="7"/>
      <c r="BN52" s="2"/>
      <c r="BO52" s="2"/>
      <c r="CF52" s="10"/>
      <c r="CG52" s="9"/>
      <c r="CH52" s="9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2"/>
      <c r="CT52" s="2"/>
      <c r="CU52" s="2"/>
      <c r="CV52" s="2"/>
      <c r="CW52" s="2"/>
    </row>
    <row r="53" spans="1:101" ht="3.95" customHeight="1">
      <c r="B53" s="7"/>
      <c r="C53" s="7"/>
      <c r="D53" s="7"/>
      <c r="E53" s="7"/>
      <c r="F53" s="7"/>
      <c r="G53" s="173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73"/>
      <c r="S53" s="173"/>
      <c r="T53" s="173"/>
      <c r="U53" s="173"/>
      <c r="V53" s="173"/>
      <c r="W53" s="177"/>
      <c r="X53" s="173"/>
      <c r="Y53" s="173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7"/>
      <c r="AL53" s="172"/>
      <c r="AM53" s="6"/>
      <c r="AN53" s="526"/>
      <c r="AO53" s="526"/>
      <c r="AP53" s="526"/>
      <c r="AQ53" s="526"/>
      <c r="AR53" s="526"/>
      <c r="AS53" s="526"/>
      <c r="AT53" s="526"/>
      <c r="AU53" s="526"/>
      <c r="AV53" s="526"/>
      <c r="AW53" s="526"/>
      <c r="AX53" s="517"/>
      <c r="AY53" s="517"/>
      <c r="AZ53" s="16"/>
      <c r="BA53" s="173"/>
      <c r="BB53" s="3"/>
      <c r="BC53" s="3"/>
      <c r="BD53" s="3"/>
      <c r="BE53" s="3"/>
      <c r="BF53" s="3"/>
      <c r="BG53" s="3"/>
      <c r="BH53" s="3"/>
      <c r="BI53" s="3"/>
      <c r="BJ53" s="3"/>
      <c r="BK53" s="5"/>
      <c r="BL53" s="5"/>
      <c r="BM53" s="5"/>
      <c r="BN53" s="13"/>
      <c r="BO53" s="2"/>
      <c r="CF53" s="10"/>
      <c r="CG53" s="9"/>
      <c r="CH53" s="9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2"/>
      <c r="CT53" s="2"/>
      <c r="CU53" s="2"/>
      <c r="CV53" s="2"/>
      <c r="CW53" s="2"/>
    </row>
    <row r="54" spans="1:101" ht="3.95" customHeight="1">
      <c r="B54" s="173"/>
      <c r="C54" s="173"/>
      <c r="D54" s="173"/>
      <c r="E54" s="173"/>
      <c r="F54" s="173"/>
      <c r="G54" s="173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73"/>
      <c r="S54" s="173"/>
      <c r="T54" s="173"/>
      <c r="U54" s="173"/>
      <c r="V54" s="177"/>
      <c r="W54" s="177"/>
      <c r="X54" s="173"/>
      <c r="Y54" s="173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7"/>
      <c r="AL54" s="172"/>
      <c r="AM54" s="16"/>
      <c r="AN54" s="526"/>
      <c r="AO54" s="526"/>
      <c r="AP54" s="526"/>
      <c r="AQ54" s="526"/>
      <c r="AR54" s="526"/>
      <c r="AS54" s="526"/>
      <c r="AT54" s="526"/>
      <c r="AU54" s="526"/>
      <c r="AV54" s="526"/>
      <c r="AW54" s="526"/>
      <c r="AX54" s="517"/>
      <c r="AY54" s="517"/>
      <c r="AZ54" s="16"/>
      <c r="BA54" s="173"/>
      <c r="BB54" s="3"/>
      <c r="BC54" s="3"/>
      <c r="BD54" s="3"/>
      <c r="BE54" s="3"/>
      <c r="BF54" s="3"/>
      <c r="BG54" s="3"/>
      <c r="BH54" s="3"/>
      <c r="BI54" s="3"/>
      <c r="BJ54" s="3"/>
      <c r="BK54" s="5"/>
      <c r="BL54" s="5"/>
      <c r="BM54" s="5"/>
      <c r="BN54" s="13"/>
      <c r="BO54" s="2"/>
      <c r="CF54" s="10"/>
      <c r="CG54" s="9"/>
      <c r="CH54" s="9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2"/>
      <c r="CT54" s="2"/>
      <c r="CU54" s="2"/>
      <c r="CV54" s="2"/>
      <c r="CW54" s="2"/>
    </row>
    <row r="55" spans="1:101" ht="3.95" customHeight="1">
      <c r="B55" s="173"/>
      <c r="C55" s="173"/>
      <c r="D55" s="173"/>
      <c r="E55" s="173"/>
      <c r="F55" s="173"/>
      <c r="G55" s="173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73"/>
      <c r="S55" s="173"/>
      <c r="T55" s="173"/>
      <c r="U55" s="173"/>
      <c r="V55" s="177"/>
      <c r="W55" s="177"/>
      <c r="X55" s="173"/>
      <c r="Y55" s="173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7"/>
      <c r="AL55" s="172"/>
      <c r="AM55" s="16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7"/>
      <c r="AZ55" s="16"/>
      <c r="BA55" s="173"/>
      <c r="BB55" s="3"/>
      <c r="BC55" s="3"/>
      <c r="BD55" s="3"/>
      <c r="BE55" s="3"/>
      <c r="BF55" s="3"/>
      <c r="BG55" s="3"/>
      <c r="BH55" s="3"/>
      <c r="BI55" s="3"/>
      <c r="BJ55" s="3"/>
      <c r="BK55" s="5"/>
      <c r="BL55" s="5"/>
      <c r="BM55" s="5"/>
      <c r="BN55" s="13"/>
      <c r="BO55" s="2"/>
      <c r="CF55" s="12"/>
      <c r="CG55" s="9"/>
      <c r="CH55" s="9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"/>
      <c r="CT55" s="2"/>
      <c r="CU55" s="2"/>
      <c r="CV55" s="2"/>
      <c r="CW55" s="2"/>
    </row>
    <row r="56" spans="1:101" ht="3.95" customHeight="1">
      <c r="B56" s="173"/>
      <c r="C56" s="173"/>
      <c r="D56" s="173"/>
      <c r="E56" s="173"/>
      <c r="F56" s="173"/>
      <c r="G56" s="173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73"/>
      <c r="S56" s="173"/>
      <c r="T56" s="173"/>
      <c r="U56" s="173"/>
      <c r="V56" s="177"/>
      <c r="W56" s="177"/>
      <c r="X56" s="178"/>
      <c r="Y56" s="173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7"/>
      <c r="AL56" s="495"/>
      <c r="AM56" s="16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7"/>
      <c r="AZ56" s="16"/>
      <c r="BA56" s="173"/>
      <c r="BB56" s="3"/>
      <c r="BC56" s="3"/>
      <c r="BD56" s="3"/>
      <c r="BE56" s="3"/>
      <c r="BF56" s="3"/>
      <c r="BG56" s="3"/>
      <c r="BH56" s="3"/>
      <c r="BI56" s="3"/>
      <c r="BJ56" s="3"/>
      <c r="BK56" s="5"/>
      <c r="BL56" s="5"/>
      <c r="BM56" s="5"/>
      <c r="BN56" s="13"/>
      <c r="BO56" s="2"/>
      <c r="CD56" s="13"/>
      <c r="CE56" s="8"/>
      <c r="CF56" s="12"/>
      <c r="CG56" s="9"/>
      <c r="CH56" s="9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"/>
      <c r="CT56" s="2"/>
      <c r="CU56" s="2"/>
      <c r="CV56" s="2"/>
      <c r="CW56" s="2"/>
    </row>
    <row r="57" spans="1:101" ht="3.95" customHeight="1">
      <c r="B57" s="173"/>
      <c r="C57" s="173"/>
      <c r="D57" s="173"/>
      <c r="E57" s="173"/>
      <c r="F57" s="173"/>
      <c r="G57" s="173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73"/>
      <c r="S57" s="173"/>
      <c r="T57" s="173"/>
      <c r="U57" s="173"/>
      <c r="V57" s="527" t="s">
        <v>42</v>
      </c>
      <c r="W57" s="528"/>
      <c r="X57" s="528"/>
      <c r="Y57" s="529"/>
      <c r="Z57" s="536" t="s">
        <v>147</v>
      </c>
      <c r="AA57" s="526"/>
      <c r="AB57" s="526"/>
      <c r="AC57" s="526"/>
      <c r="AD57" s="526"/>
      <c r="AE57" s="526"/>
      <c r="AF57" s="526"/>
      <c r="AG57" s="526"/>
      <c r="AH57" s="526"/>
      <c r="AI57" s="526"/>
      <c r="AJ57" s="517">
        <v>0</v>
      </c>
      <c r="AK57" s="517"/>
      <c r="AL57" s="495"/>
      <c r="AM57" s="16"/>
      <c r="AN57" s="537" t="s">
        <v>1</v>
      </c>
      <c r="AO57" s="537"/>
      <c r="AP57" s="537"/>
      <c r="AQ57" s="537"/>
      <c r="AR57" s="537"/>
      <c r="AS57" s="537"/>
      <c r="AT57" s="537"/>
      <c r="AU57" s="538">
        <v>2</v>
      </c>
      <c r="AV57" s="538"/>
      <c r="AW57" s="538"/>
      <c r="AX57" s="538"/>
      <c r="AY57" s="538"/>
      <c r="AZ57" s="173"/>
      <c r="BA57" s="173"/>
      <c r="BB57" s="3"/>
      <c r="BC57" s="3"/>
      <c r="BD57" s="3"/>
      <c r="BE57" s="3"/>
      <c r="BF57" s="3"/>
      <c r="BG57" s="3"/>
      <c r="BH57" s="3"/>
      <c r="BI57" s="3"/>
      <c r="BJ57" s="3"/>
      <c r="BK57" s="7"/>
      <c r="BL57" s="7"/>
      <c r="BM57" s="7"/>
      <c r="BN57" s="9"/>
      <c r="BO57" s="2"/>
      <c r="CD57" s="13"/>
      <c r="CE57" s="8"/>
      <c r="CF57" s="12"/>
      <c r="CG57" s="9"/>
      <c r="CH57" s="9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"/>
      <c r="CT57" s="2"/>
      <c r="CU57" s="2"/>
      <c r="CV57" s="2"/>
      <c r="CW57" s="2"/>
    </row>
    <row r="58" spans="1:101" ht="3.95" customHeight="1">
      <c r="B58" s="7"/>
      <c r="C58" s="7"/>
      <c r="D58" s="7"/>
      <c r="E58" s="7"/>
      <c r="F58" s="7"/>
      <c r="G58" s="173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73"/>
      <c r="S58" s="173"/>
      <c r="T58" s="173"/>
      <c r="U58" s="173"/>
      <c r="V58" s="530"/>
      <c r="W58" s="531"/>
      <c r="X58" s="531"/>
      <c r="Y58" s="532"/>
      <c r="Z58" s="536"/>
      <c r="AA58" s="526"/>
      <c r="AB58" s="526"/>
      <c r="AC58" s="526"/>
      <c r="AD58" s="526"/>
      <c r="AE58" s="526"/>
      <c r="AF58" s="526"/>
      <c r="AG58" s="526"/>
      <c r="AH58" s="526"/>
      <c r="AI58" s="526"/>
      <c r="AJ58" s="517"/>
      <c r="AK58" s="517"/>
      <c r="AL58" s="495"/>
      <c r="AM58" s="16"/>
      <c r="AN58" s="537"/>
      <c r="AO58" s="537"/>
      <c r="AP58" s="537"/>
      <c r="AQ58" s="537"/>
      <c r="AR58" s="537"/>
      <c r="AS58" s="537"/>
      <c r="AT58" s="537"/>
      <c r="AU58" s="538"/>
      <c r="AV58" s="538"/>
      <c r="AW58" s="538"/>
      <c r="AX58" s="538"/>
      <c r="AY58" s="538"/>
      <c r="AZ58" s="21"/>
      <c r="BA58" s="21"/>
      <c r="BB58" s="3"/>
      <c r="BC58" s="3"/>
      <c r="BD58" s="3"/>
      <c r="BE58" s="3"/>
      <c r="BF58" s="3"/>
      <c r="BG58" s="3"/>
      <c r="BH58" s="3"/>
      <c r="BI58" s="3"/>
      <c r="BJ58" s="3"/>
      <c r="BK58" s="7"/>
      <c r="BL58" s="7"/>
      <c r="BM58" s="7"/>
      <c r="BN58" s="9"/>
      <c r="BO58" s="2"/>
      <c r="CD58" s="13"/>
      <c r="CE58" s="8"/>
      <c r="CF58" s="12"/>
      <c r="CG58" s="9"/>
      <c r="CH58" s="9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"/>
      <c r="CT58" s="2"/>
      <c r="CU58" s="2"/>
      <c r="CV58" s="2"/>
      <c r="CW58" s="2"/>
    </row>
    <row r="59" spans="1:101" ht="3.95" customHeight="1">
      <c r="B59" s="7"/>
      <c r="C59" s="7"/>
      <c r="D59" s="7"/>
      <c r="E59" s="7"/>
      <c r="F59" s="7"/>
      <c r="G59" s="173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73"/>
      <c r="S59" s="173"/>
      <c r="T59" s="173"/>
      <c r="U59" s="173"/>
      <c r="V59" s="530"/>
      <c r="W59" s="531"/>
      <c r="X59" s="531"/>
      <c r="Y59" s="532"/>
      <c r="Z59" s="536"/>
      <c r="AA59" s="526"/>
      <c r="AB59" s="526"/>
      <c r="AC59" s="526"/>
      <c r="AD59" s="526"/>
      <c r="AE59" s="526"/>
      <c r="AF59" s="526"/>
      <c r="AG59" s="526"/>
      <c r="AH59" s="526"/>
      <c r="AI59" s="526"/>
      <c r="AJ59" s="517"/>
      <c r="AK59" s="517"/>
      <c r="AL59" s="16"/>
      <c r="AM59" s="16"/>
      <c r="AN59" s="537"/>
      <c r="AO59" s="537"/>
      <c r="AP59" s="537"/>
      <c r="AQ59" s="537"/>
      <c r="AR59" s="537"/>
      <c r="AS59" s="537"/>
      <c r="AT59" s="537"/>
      <c r="AU59" s="538"/>
      <c r="AV59" s="538"/>
      <c r="AW59" s="538"/>
      <c r="AX59" s="538"/>
      <c r="AY59" s="538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5"/>
      <c r="BL59" s="5"/>
      <c r="BM59" s="5"/>
      <c r="BN59" s="13"/>
      <c r="BO59" s="2"/>
      <c r="CD59" s="9"/>
      <c r="CE59" s="9"/>
      <c r="CF59" s="10"/>
      <c r="CG59" s="9"/>
      <c r="CH59" s="9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2"/>
      <c r="CT59" s="2"/>
      <c r="CU59" s="2"/>
      <c r="CV59" s="2"/>
      <c r="CW59" s="2"/>
    </row>
    <row r="60" spans="1:101" ht="3.95" customHeight="1">
      <c r="B60" s="173"/>
      <c r="C60" s="173"/>
      <c r="D60" s="173"/>
      <c r="E60" s="173"/>
      <c r="F60" s="173"/>
      <c r="G60" s="173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73"/>
      <c r="S60" s="173"/>
      <c r="T60" s="173"/>
      <c r="U60" s="173"/>
      <c r="V60" s="533"/>
      <c r="W60" s="534"/>
      <c r="X60" s="534"/>
      <c r="Y60" s="535"/>
      <c r="Z60" s="536"/>
      <c r="AA60" s="526"/>
      <c r="AB60" s="526"/>
      <c r="AC60" s="526"/>
      <c r="AD60" s="526"/>
      <c r="AE60" s="526"/>
      <c r="AF60" s="526"/>
      <c r="AG60" s="526"/>
      <c r="AH60" s="526"/>
      <c r="AI60" s="526"/>
      <c r="AJ60" s="517"/>
      <c r="AK60" s="517"/>
      <c r="AL60" s="16"/>
      <c r="AM60" s="19"/>
      <c r="AN60" s="537"/>
      <c r="AO60" s="537"/>
      <c r="AP60" s="537"/>
      <c r="AQ60" s="537"/>
      <c r="AR60" s="537"/>
      <c r="AS60" s="537"/>
      <c r="AT60" s="537"/>
      <c r="AU60" s="538"/>
      <c r="AV60" s="538"/>
      <c r="AW60" s="538"/>
      <c r="AX60" s="538"/>
      <c r="AY60" s="538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5"/>
      <c r="BL60" s="5"/>
      <c r="BM60" s="5"/>
      <c r="BN60" s="13"/>
      <c r="BO60" s="2"/>
      <c r="CD60" s="9"/>
      <c r="CE60" s="9"/>
      <c r="CF60" s="10"/>
      <c r="CG60" s="9"/>
      <c r="CH60" s="9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2"/>
      <c r="CT60" s="2"/>
      <c r="CU60" s="2"/>
      <c r="CV60" s="2"/>
      <c r="CW60" s="2"/>
    </row>
    <row r="61" spans="1:101" ht="3.95" customHeight="1">
      <c r="B61" s="173"/>
      <c r="C61" s="173"/>
      <c r="D61" s="173"/>
      <c r="E61" s="173"/>
      <c r="F61" s="173"/>
      <c r="G61" s="173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73"/>
      <c r="S61" s="173"/>
      <c r="T61" s="173"/>
      <c r="U61" s="173"/>
      <c r="V61" s="177"/>
      <c r="W61" s="177"/>
      <c r="X61" s="178"/>
      <c r="Y61" s="173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7"/>
      <c r="AL61" s="16"/>
      <c r="AM61" s="16"/>
      <c r="AN61" s="537"/>
      <c r="AO61" s="537"/>
      <c r="AP61" s="537"/>
      <c r="AQ61" s="537"/>
      <c r="AR61" s="537"/>
      <c r="AS61" s="537"/>
      <c r="AT61" s="537"/>
      <c r="AU61" s="538"/>
      <c r="AV61" s="538"/>
      <c r="AW61" s="538"/>
      <c r="AX61" s="538"/>
      <c r="AY61" s="538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5"/>
      <c r="BL61" s="5"/>
      <c r="BM61" s="5"/>
      <c r="BN61" s="13"/>
      <c r="BO61" s="2"/>
      <c r="CD61" s="9"/>
      <c r="CE61" s="9"/>
      <c r="CF61" s="10"/>
      <c r="CG61" s="9"/>
      <c r="CH61" s="9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2"/>
      <c r="CT61" s="2"/>
      <c r="CU61" s="2"/>
      <c r="CV61" s="2"/>
      <c r="CW61" s="2"/>
    </row>
    <row r="62" spans="1:101" ht="3.95" customHeight="1">
      <c r="B62" s="173"/>
      <c r="C62" s="173"/>
      <c r="D62" s="173"/>
      <c r="E62" s="173"/>
      <c r="F62" s="173"/>
      <c r="G62" s="173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73"/>
      <c r="S62" s="173"/>
      <c r="T62" s="173"/>
      <c r="U62" s="173"/>
      <c r="V62" s="177"/>
      <c r="W62" s="177"/>
      <c r="X62" s="173"/>
      <c r="Y62" s="173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7"/>
      <c r="AL62" s="16"/>
      <c r="AM62" s="16"/>
      <c r="AN62" s="537"/>
      <c r="AO62" s="537"/>
      <c r="AP62" s="537"/>
      <c r="AQ62" s="537"/>
      <c r="AR62" s="537"/>
      <c r="AS62" s="537"/>
      <c r="AT62" s="537"/>
      <c r="AU62" s="538"/>
      <c r="AV62" s="538"/>
      <c r="AW62" s="538"/>
      <c r="AX62" s="538"/>
      <c r="AY62" s="538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5"/>
      <c r="BL62" s="5"/>
      <c r="BM62" s="5"/>
      <c r="BN62" s="13"/>
      <c r="BO62" s="2"/>
      <c r="CD62" s="9"/>
      <c r="CE62" s="9"/>
      <c r="CF62" s="10"/>
      <c r="CG62" s="9"/>
      <c r="CH62" s="9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2"/>
      <c r="CT62" s="2"/>
      <c r="CU62" s="2"/>
      <c r="CV62" s="2"/>
      <c r="CW62" s="2"/>
    </row>
    <row r="63" spans="1:101" ht="3.95" customHeight="1">
      <c r="B63" s="173"/>
      <c r="C63" s="173"/>
      <c r="D63" s="173"/>
      <c r="E63" s="173"/>
      <c r="F63" s="173"/>
      <c r="G63" s="173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73"/>
      <c r="S63" s="173"/>
      <c r="T63" s="173"/>
      <c r="U63" s="173"/>
      <c r="V63" s="177"/>
      <c r="W63" s="177"/>
      <c r="X63" s="173"/>
      <c r="Y63" s="173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7"/>
      <c r="AL63" s="16"/>
      <c r="AM63" s="16"/>
      <c r="AN63" s="537"/>
      <c r="AO63" s="537"/>
      <c r="AP63" s="537"/>
      <c r="AQ63" s="537"/>
      <c r="AR63" s="537"/>
      <c r="AS63" s="537"/>
      <c r="AT63" s="537"/>
      <c r="AU63" s="538"/>
      <c r="AV63" s="538"/>
      <c r="AW63" s="538"/>
      <c r="AX63" s="538"/>
      <c r="AY63" s="538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7"/>
      <c r="BL63" s="7"/>
      <c r="BM63" s="7"/>
      <c r="BN63" s="2"/>
      <c r="BO63" s="2"/>
      <c r="CD63" s="9"/>
      <c r="CE63" s="9"/>
      <c r="CF63" s="10"/>
      <c r="CG63" s="9"/>
      <c r="CH63" s="9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2"/>
      <c r="CT63" s="2"/>
      <c r="CU63" s="2"/>
      <c r="CV63" s="2"/>
      <c r="CW63" s="2"/>
    </row>
    <row r="64" spans="1:101" ht="3.95" customHeight="1">
      <c r="B64" s="7"/>
      <c r="C64" s="7"/>
      <c r="D64" s="7"/>
      <c r="E64" s="7"/>
      <c r="F64" s="7"/>
      <c r="G64" s="173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73"/>
      <c r="S64" s="173"/>
      <c r="T64" s="173"/>
      <c r="U64" s="173"/>
      <c r="V64" s="173"/>
      <c r="W64" s="177"/>
      <c r="X64" s="173"/>
      <c r="Y64" s="173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7"/>
      <c r="AL64" s="16"/>
      <c r="AM64" s="16"/>
      <c r="AN64" s="537"/>
      <c r="AO64" s="537"/>
      <c r="AP64" s="537"/>
      <c r="AQ64" s="537"/>
      <c r="AR64" s="537"/>
      <c r="AS64" s="537"/>
      <c r="AT64" s="537"/>
      <c r="AU64" s="538"/>
      <c r="AV64" s="538"/>
      <c r="AW64" s="538"/>
      <c r="AX64" s="538"/>
      <c r="AY64" s="538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7"/>
      <c r="BL64" s="7"/>
      <c r="BM64" s="7"/>
      <c r="BN64" s="2"/>
      <c r="BO64" s="2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10"/>
      <c r="CG64" s="9"/>
      <c r="CH64" s="9"/>
      <c r="CI64" s="8"/>
      <c r="CJ64" s="8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</row>
    <row r="65" spans="2:101" ht="3.95" customHeight="1">
      <c r="B65" s="7"/>
      <c r="C65" s="7"/>
      <c r="D65" s="7"/>
      <c r="E65" s="7"/>
      <c r="F65" s="7"/>
      <c r="G65" s="173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73"/>
      <c r="S65" s="173"/>
      <c r="T65" s="173"/>
      <c r="U65" s="173"/>
      <c r="V65" s="173"/>
      <c r="W65" s="177"/>
      <c r="X65" s="173"/>
      <c r="Y65" s="173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7"/>
      <c r="AL65" s="16"/>
      <c r="AM65" s="16"/>
      <c r="AN65" s="537"/>
      <c r="AO65" s="537"/>
      <c r="AP65" s="537"/>
      <c r="AQ65" s="537"/>
      <c r="AR65" s="537"/>
      <c r="AS65" s="537"/>
      <c r="AT65" s="537"/>
      <c r="AU65" s="538"/>
      <c r="AV65" s="538"/>
      <c r="AW65" s="538"/>
      <c r="AX65" s="538"/>
      <c r="AY65" s="538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7"/>
      <c r="BL65" s="7"/>
      <c r="BM65" s="7"/>
      <c r="BN65" s="2"/>
      <c r="BO65" s="2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10"/>
      <c r="CG65" s="9"/>
      <c r="CH65" s="9"/>
      <c r="CI65" s="8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2:101" ht="3.95" customHeight="1">
      <c r="B66" s="3"/>
      <c r="C66" s="3"/>
      <c r="D66" s="3"/>
      <c r="E66" s="3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173"/>
      <c r="AM66" s="16"/>
      <c r="AN66" s="537"/>
      <c r="AO66" s="537"/>
      <c r="AP66" s="537"/>
      <c r="AQ66" s="537"/>
      <c r="AR66" s="537"/>
      <c r="AS66" s="537"/>
      <c r="AT66" s="537"/>
      <c r="AU66" s="538"/>
      <c r="AV66" s="538"/>
      <c r="AW66" s="538"/>
      <c r="AX66" s="538"/>
      <c r="AY66" s="538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7"/>
      <c r="BL66" s="7"/>
      <c r="BM66" s="7"/>
      <c r="BN66" s="2"/>
      <c r="BO66" s="2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10"/>
      <c r="CG66" s="9"/>
      <c r="CH66" s="9"/>
      <c r="CI66" s="8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</row>
    <row r="67" spans="2:101" ht="3.95" customHeight="1">
      <c r="B67" s="3"/>
      <c r="C67" s="3"/>
      <c r="D67" s="3"/>
      <c r="E67" s="3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73"/>
      <c r="AM67" s="16"/>
      <c r="AN67" s="537"/>
      <c r="AO67" s="537"/>
      <c r="AP67" s="537"/>
      <c r="AQ67" s="537"/>
      <c r="AR67" s="537"/>
      <c r="AS67" s="537"/>
      <c r="AT67" s="537"/>
      <c r="AU67" s="538"/>
      <c r="AV67" s="538"/>
      <c r="AW67" s="538"/>
      <c r="AX67" s="538"/>
      <c r="AY67" s="538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7"/>
      <c r="BL67" s="7"/>
      <c r="BM67" s="7"/>
      <c r="BN67" s="2"/>
      <c r="BO67" s="2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10"/>
      <c r="CG67" s="9"/>
      <c r="CH67" s="9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</row>
    <row r="68" spans="2:101" ht="3.95" customHeight="1">
      <c r="B68" s="3"/>
      <c r="C68" s="3"/>
      <c r="D68" s="3"/>
      <c r="E68" s="3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173"/>
      <c r="AM68" s="16"/>
      <c r="AN68" s="537"/>
      <c r="AO68" s="537"/>
      <c r="AP68" s="537"/>
      <c r="AQ68" s="537"/>
      <c r="AR68" s="537"/>
      <c r="AS68" s="537"/>
      <c r="AT68" s="537"/>
      <c r="AU68" s="538"/>
      <c r="AV68" s="538"/>
      <c r="AW68" s="538"/>
      <c r="AX68" s="538"/>
      <c r="AY68" s="538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7"/>
      <c r="BL68" s="7"/>
      <c r="BM68" s="7"/>
      <c r="BN68" s="2"/>
      <c r="BO68" s="2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10"/>
      <c r="CG68" s="9"/>
      <c r="CH68" s="9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</row>
    <row r="69" spans="2:101" ht="3.95" customHeight="1">
      <c r="B69" s="3"/>
      <c r="C69" s="3"/>
      <c r="D69" s="3"/>
      <c r="E69" s="3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511" t="s">
        <v>0</v>
      </c>
      <c r="AO69" s="511"/>
      <c r="AP69" s="511"/>
      <c r="AQ69" s="511"/>
      <c r="AR69" s="511"/>
      <c r="AS69" s="511"/>
      <c r="AT69" s="511"/>
      <c r="AU69" s="511"/>
      <c r="AV69" s="511"/>
      <c r="AW69" s="511"/>
      <c r="AX69" s="511"/>
      <c r="AY69" s="511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10"/>
      <c r="CG69" s="9"/>
      <c r="CH69" s="9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</row>
    <row r="70" spans="2:101" ht="3.95" customHeight="1">
      <c r="B70" s="3"/>
      <c r="C70" s="3"/>
      <c r="D70" s="3"/>
      <c r="E70" s="3"/>
      <c r="F70" s="3"/>
      <c r="G70" s="1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15"/>
      <c r="AK70" s="3"/>
      <c r="AL70" s="3"/>
      <c r="AM70" s="3"/>
      <c r="AN70" s="511"/>
      <c r="AO70" s="511"/>
      <c r="AP70" s="511"/>
      <c r="AQ70" s="511"/>
      <c r="AR70" s="511"/>
      <c r="AS70" s="511"/>
      <c r="AT70" s="511"/>
      <c r="AU70" s="511"/>
      <c r="AV70" s="511"/>
      <c r="AW70" s="511"/>
      <c r="AX70" s="511"/>
      <c r="AY70" s="511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10"/>
      <c r="CG70" s="9"/>
      <c r="CH70" s="9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</row>
    <row r="71" spans="2:101" ht="3.95" customHeight="1">
      <c r="B71" s="3"/>
      <c r="C71" s="3"/>
      <c r="D71" s="3"/>
      <c r="E71" s="3"/>
      <c r="F71" s="3"/>
      <c r="G71" s="1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15"/>
      <c r="AK71" s="3"/>
      <c r="AL71" s="3"/>
      <c r="AM71" s="3"/>
      <c r="AN71" s="511"/>
      <c r="AO71" s="511"/>
      <c r="AP71" s="511"/>
      <c r="AQ71" s="511"/>
      <c r="AR71" s="511"/>
      <c r="AS71" s="511"/>
      <c r="AT71" s="511"/>
      <c r="AU71" s="511"/>
      <c r="AV71" s="511"/>
      <c r="AW71" s="511"/>
      <c r="AX71" s="511"/>
      <c r="AY71" s="511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10"/>
      <c r="CG71" s="9"/>
      <c r="CH71" s="9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</row>
    <row r="72" spans="2:101" ht="3.95" customHeight="1">
      <c r="B72" s="3"/>
      <c r="C72" s="3"/>
      <c r="D72" s="3"/>
      <c r="E72" s="3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5"/>
      <c r="AK72" s="3"/>
      <c r="AL72" s="3"/>
      <c r="AM72" s="3"/>
      <c r="AN72" s="511"/>
      <c r="AO72" s="511"/>
      <c r="AP72" s="511"/>
      <c r="AQ72" s="511"/>
      <c r="AR72" s="511"/>
      <c r="AS72" s="511"/>
      <c r="AT72" s="511"/>
      <c r="AU72" s="511"/>
      <c r="AV72" s="511"/>
      <c r="AW72" s="511"/>
      <c r="AX72" s="511"/>
      <c r="AY72" s="511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10"/>
      <c r="CG72" s="9"/>
      <c r="CH72" s="9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</row>
    <row r="73" spans="2:101" ht="3.95" customHeight="1">
      <c r="B73" s="3"/>
      <c r="C73" s="3"/>
      <c r="D73" s="3"/>
      <c r="E73" s="3"/>
      <c r="F73" s="3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31"/>
      <c r="W73" s="31"/>
      <c r="X73" s="173"/>
      <c r="Y73" s="173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496" t="s">
        <v>143</v>
      </c>
      <c r="AK73" s="497"/>
      <c r="AL73" s="497"/>
      <c r="AM73" s="497"/>
      <c r="AN73" s="497"/>
      <c r="AO73" s="497"/>
      <c r="AP73" s="497"/>
      <c r="AQ73" s="497"/>
      <c r="AR73" s="497"/>
      <c r="AS73" s="497"/>
      <c r="AT73" s="497"/>
      <c r="AU73" s="497"/>
      <c r="AV73" s="497"/>
      <c r="AW73" s="498"/>
      <c r="AX73" s="505">
        <v>4</v>
      </c>
      <c r="AY73" s="506"/>
      <c r="AZ73" s="16"/>
      <c r="BA73" s="16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10"/>
      <c r="CG73" s="9"/>
      <c r="CH73" s="9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</row>
    <row r="74" spans="2:101" ht="3.95" customHeight="1">
      <c r="B74" s="3"/>
      <c r="C74" s="3"/>
      <c r="D74" s="3"/>
      <c r="E74" s="3"/>
      <c r="F74" s="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31"/>
      <c r="W74" s="31"/>
      <c r="X74" s="173"/>
      <c r="Y74" s="173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499"/>
      <c r="AK74" s="500"/>
      <c r="AL74" s="500"/>
      <c r="AM74" s="500"/>
      <c r="AN74" s="500"/>
      <c r="AO74" s="500"/>
      <c r="AP74" s="500"/>
      <c r="AQ74" s="500"/>
      <c r="AR74" s="500"/>
      <c r="AS74" s="500"/>
      <c r="AT74" s="500"/>
      <c r="AU74" s="500"/>
      <c r="AV74" s="500"/>
      <c r="AW74" s="501"/>
      <c r="AX74" s="507"/>
      <c r="AY74" s="508"/>
      <c r="AZ74" s="14"/>
      <c r="BA74" s="17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10"/>
      <c r="CG74" s="9"/>
      <c r="CH74" s="9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</row>
    <row r="75" spans="2:101" ht="3.95" customHeight="1">
      <c r="B75" s="3"/>
      <c r="C75" s="3"/>
      <c r="D75" s="3"/>
      <c r="E75" s="3"/>
      <c r="F75" s="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31"/>
      <c r="W75" s="31"/>
      <c r="X75" s="184"/>
      <c r="Y75" s="173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499"/>
      <c r="AK75" s="500"/>
      <c r="AL75" s="500"/>
      <c r="AM75" s="500"/>
      <c r="AN75" s="500"/>
      <c r="AO75" s="500"/>
      <c r="AP75" s="500"/>
      <c r="AQ75" s="500"/>
      <c r="AR75" s="500"/>
      <c r="AS75" s="500"/>
      <c r="AT75" s="500"/>
      <c r="AU75" s="500"/>
      <c r="AV75" s="500"/>
      <c r="AW75" s="501"/>
      <c r="AX75" s="507"/>
      <c r="AY75" s="508"/>
      <c r="AZ75" s="512"/>
      <c r="BA75" s="17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182"/>
      <c r="BM75" s="182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10"/>
      <c r="CG75" s="9"/>
      <c r="CH75" s="9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</row>
    <row r="76" spans="2:101" ht="3.95" customHeight="1">
      <c r="B76" s="3"/>
      <c r="C76" s="3"/>
      <c r="D76" s="3"/>
      <c r="E76" s="3"/>
      <c r="F76" s="3"/>
      <c r="G76" s="1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31"/>
      <c r="W76" s="31"/>
      <c r="X76" s="184"/>
      <c r="Y76" s="173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502"/>
      <c r="AK76" s="503"/>
      <c r="AL76" s="503"/>
      <c r="AM76" s="503"/>
      <c r="AN76" s="503"/>
      <c r="AO76" s="503"/>
      <c r="AP76" s="503"/>
      <c r="AQ76" s="503"/>
      <c r="AR76" s="503"/>
      <c r="AS76" s="503"/>
      <c r="AT76" s="503"/>
      <c r="AU76" s="503"/>
      <c r="AV76" s="503"/>
      <c r="AW76" s="504"/>
      <c r="AX76" s="509"/>
      <c r="AY76" s="510"/>
      <c r="AZ76" s="494"/>
      <c r="BA76" s="17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182"/>
      <c r="BM76" s="182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10"/>
      <c r="CG76" s="9"/>
      <c r="CH76" s="9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</row>
    <row r="77" spans="2:101" ht="3.95" customHeight="1">
      <c r="B77" s="3"/>
      <c r="C77" s="3"/>
      <c r="D77" s="3"/>
      <c r="E77" s="3"/>
      <c r="F77" s="3"/>
      <c r="G77" s="16"/>
      <c r="H77" s="7"/>
      <c r="I77" s="7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84"/>
      <c r="Y77" s="173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3"/>
      <c r="AK77" s="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494"/>
      <c r="BA77" s="173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82"/>
      <c r="BM77" s="182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10"/>
      <c r="CG77" s="9"/>
      <c r="CH77" s="9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</row>
    <row r="78" spans="2:101" ht="3.95" customHeight="1">
      <c r="B78" s="3"/>
      <c r="C78" s="3"/>
      <c r="D78" s="3"/>
      <c r="E78" s="3"/>
      <c r="F78" s="3"/>
      <c r="G78" s="5"/>
      <c r="H78" s="7"/>
      <c r="I78" s="7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3"/>
      <c r="AK78" s="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2"/>
      <c r="BA78" s="173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82"/>
      <c r="BM78" s="182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10"/>
      <c r="CG78" s="13"/>
      <c r="CH78" s="9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</row>
    <row r="79" spans="2:101" ht="3.95" customHeight="1">
      <c r="B79" s="3"/>
      <c r="C79" s="3"/>
      <c r="D79" s="3"/>
      <c r="E79" s="3"/>
      <c r="F79" s="3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7"/>
      <c r="W79" s="7"/>
      <c r="X79" s="173"/>
      <c r="Y79" s="173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13" t="s">
        <v>40</v>
      </c>
      <c r="AK79" s="513"/>
      <c r="AL79" s="513"/>
      <c r="AM79" s="513"/>
      <c r="AN79" s="513"/>
      <c r="AO79" s="513"/>
      <c r="AP79" s="513"/>
      <c r="AQ79" s="513"/>
      <c r="AR79" s="513"/>
      <c r="AS79" s="513"/>
      <c r="AT79" s="513"/>
      <c r="AU79" s="513"/>
      <c r="AV79" s="513"/>
      <c r="AW79" s="513"/>
      <c r="AX79" s="3"/>
      <c r="AY79" s="3"/>
      <c r="AZ79" s="172"/>
      <c r="BA79" s="173"/>
      <c r="BB79" s="518" t="s">
        <v>143</v>
      </c>
      <c r="BC79" s="519"/>
      <c r="BD79" s="519"/>
      <c r="BE79" s="519"/>
      <c r="BF79" s="519"/>
      <c r="BG79" s="519"/>
      <c r="BH79" s="519"/>
      <c r="BI79" s="519"/>
      <c r="BJ79" s="519"/>
      <c r="BK79" s="520"/>
      <c r="BL79" s="7"/>
      <c r="BM79" s="7"/>
      <c r="BZ79" s="13"/>
      <c r="CA79" s="13"/>
      <c r="CB79" s="13"/>
      <c r="CC79" s="13"/>
      <c r="CD79" s="13"/>
      <c r="CE79" s="12"/>
      <c r="CF79" s="12"/>
      <c r="CG79" s="13"/>
      <c r="CH79" s="9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</row>
    <row r="80" spans="2:101" ht="3.95" customHeight="1">
      <c r="B80" s="3"/>
      <c r="C80" s="3"/>
      <c r="D80" s="3"/>
      <c r="E80" s="3"/>
      <c r="F80" s="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7"/>
      <c r="W80" s="7"/>
      <c r="X80" s="173"/>
      <c r="Y80" s="173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13"/>
      <c r="AK80" s="513"/>
      <c r="AL80" s="513"/>
      <c r="AM80" s="513"/>
      <c r="AN80" s="513"/>
      <c r="AO80" s="513"/>
      <c r="AP80" s="513"/>
      <c r="AQ80" s="513"/>
      <c r="AR80" s="513"/>
      <c r="AS80" s="513"/>
      <c r="AT80" s="513"/>
      <c r="AU80" s="513"/>
      <c r="AV80" s="513"/>
      <c r="AW80" s="513"/>
      <c r="AX80" s="3"/>
      <c r="AY80" s="3"/>
      <c r="AZ80" s="172"/>
      <c r="BA80" s="14"/>
      <c r="BB80" s="521"/>
      <c r="BC80" s="500"/>
      <c r="BD80" s="500"/>
      <c r="BE80" s="500"/>
      <c r="BF80" s="500"/>
      <c r="BG80" s="500"/>
      <c r="BH80" s="500"/>
      <c r="BI80" s="500"/>
      <c r="BJ80" s="500"/>
      <c r="BK80" s="522"/>
      <c r="BL80" s="5"/>
      <c r="BM80" s="5"/>
      <c r="BZ80" s="13"/>
      <c r="CA80" s="13"/>
      <c r="CB80" s="13"/>
      <c r="CC80" s="13"/>
      <c r="CD80" s="13"/>
      <c r="CE80" s="12"/>
      <c r="CF80" s="12"/>
      <c r="CG80" s="13"/>
      <c r="CH80" s="9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</row>
    <row r="81" spans="2:101" ht="3.95" customHeight="1">
      <c r="B81" s="3"/>
      <c r="C81" s="3"/>
      <c r="D81" s="3"/>
      <c r="E81" s="3"/>
      <c r="F81" s="3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7"/>
      <c r="W81" s="7"/>
      <c r="X81" s="173"/>
      <c r="Y81" s="173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13"/>
      <c r="AK81" s="513"/>
      <c r="AL81" s="513"/>
      <c r="AM81" s="513"/>
      <c r="AN81" s="513"/>
      <c r="AO81" s="513"/>
      <c r="AP81" s="513"/>
      <c r="AQ81" s="513"/>
      <c r="AR81" s="513"/>
      <c r="AS81" s="513"/>
      <c r="AT81" s="513"/>
      <c r="AU81" s="513"/>
      <c r="AV81" s="513"/>
      <c r="AW81" s="513"/>
      <c r="AX81" s="3"/>
      <c r="AY81" s="3"/>
      <c r="AZ81" s="172"/>
      <c r="BA81" s="173"/>
      <c r="BB81" s="521"/>
      <c r="BC81" s="500"/>
      <c r="BD81" s="500"/>
      <c r="BE81" s="500"/>
      <c r="BF81" s="500"/>
      <c r="BG81" s="500"/>
      <c r="BH81" s="500"/>
      <c r="BI81" s="500"/>
      <c r="BJ81" s="500"/>
      <c r="BK81" s="522"/>
      <c r="BL81" s="5"/>
      <c r="BM81" s="5"/>
      <c r="BZ81" s="13"/>
      <c r="CA81" s="13"/>
      <c r="CB81" s="13"/>
      <c r="CC81" s="13"/>
      <c r="CD81" s="13"/>
      <c r="CE81" s="12"/>
      <c r="CF81" s="12"/>
      <c r="CG81" s="9"/>
      <c r="CH81" s="9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2"/>
      <c r="CT81" s="2"/>
      <c r="CU81" s="2"/>
      <c r="CV81" s="2"/>
      <c r="CW81" s="2"/>
    </row>
    <row r="82" spans="2:101" ht="3.95" customHeight="1">
      <c r="B82" s="3"/>
      <c r="C82" s="3"/>
      <c r="D82" s="3"/>
      <c r="E82" s="3"/>
      <c r="F82" s="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7"/>
      <c r="W82" s="7"/>
      <c r="X82" s="173"/>
      <c r="Y82" s="173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13"/>
      <c r="AK82" s="513"/>
      <c r="AL82" s="513"/>
      <c r="AM82" s="513"/>
      <c r="AN82" s="513"/>
      <c r="AO82" s="513"/>
      <c r="AP82" s="513"/>
      <c r="AQ82" s="513"/>
      <c r="AR82" s="513"/>
      <c r="AS82" s="513"/>
      <c r="AT82" s="513"/>
      <c r="AU82" s="513"/>
      <c r="AV82" s="513"/>
      <c r="AW82" s="513"/>
      <c r="AX82" s="3"/>
      <c r="AY82" s="3"/>
      <c r="AZ82" s="172"/>
      <c r="BA82" s="173"/>
      <c r="BB82" s="523"/>
      <c r="BC82" s="524"/>
      <c r="BD82" s="524"/>
      <c r="BE82" s="524"/>
      <c r="BF82" s="524"/>
      <c r="BG82" s="524"/>
      <c r="BH82" s="524"/>
      <c r="BI82" s="524"/>
      <c r="BJ82" s="524"/>
      <c r="BK82" s="525"/>
      <c r="BL82" s="5"/>
      <c r="BM82" s="5"/>
      <c r="CF82" s="12"/>
      <c r="CG82" s="9"/>
      <c r="CH82" s="9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2"/>
      <c r="CT82" s="2"/>
      <c r="CU82" s="2"/>
      <c r="CV82" s="2"/>
      <c r="CW82" s="2"/>
    </row>
    <row r="83" spans="2:101" ht="3.95" customHeight="1">
      <c r="B83" s="3"/>
      <c r="C83" s="3"/>
      <c r="D83" s="3"/>
      <c r="E83" s="3"/>
      <c r="F83" s="3"/>
      <c r="G83" s="5"/>
      <c r="H83" s="7"/>
      <c r="I83" s="7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3"/>
      <c r="AK83" s="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2"/>
      <c r="BA83" s="173"/>
      <c r="BB83" s="173"/>
      <c r="BC83" s="173"/>
      <c r="BD83" s="173"/>
      <c r="BE83" s="173"/>
      <c r="BF83" s="173"/>
      <c r="BG83" s="173"/>
      <c r="BH83" s="173"/>
      <c r="BI83" s="173"/>
      <c r="BJ83" s="173"/>
      <c r="BK83" s="173"/>
      <c r="BL83" s="5"/>
      <c r="BM83" s="5"/>
      <c r="CF83" s="10"/>
      <c r="CG83" s="9"/>
      <c r="CH83" s="9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2"/>
      <c r="CT83" s="2"/>
      <c r="CU83" s="2"/>
      <c r="CV83" s="2"/>
      <c r="CW83" s="2"/>
    </row>
    <row r="84" spans="2:101" ht="3.95" customHeight="1">
      <c r="B84" s="3"/>
      <c r="C84" s="3"/>
      <c r="D84" s="3"/>
      <c r="E84" s="3"/>
      <c r="F84" s="3"/>
      <c r="G84" s="5"/>
      <c r="H84" s="7"/>
      <c r="I84" s="7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84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3"/>
      <c r="AK84" s="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494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7"/>
      <c r="BM84" s="7"/>
      <c r="CF84" s="10"/>
      <c r="CG84" s="9"/>
      <c r="CH84" s="9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2"/>
      <c r="CT84" s="2"/>
      <c r="CU84" s="2"/>
      <c r="CV84" s="2"/>
      <c r="CW84" s="2"/>
    </row>
    <row r="85" spans="2:101" ht="3.95" customHeight="1">
      <c r="B85" s="3"/>
      <c r="C85" s="3"/>
      <c r="D85" s="3"/>
      <c r="E85" s="3"/>
      <c r="F85" s="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31"/>
      <c r="W85" s="31"/>
      <c r="X85" s="184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496" t="s">
        <v>147</v>
      </c>
      <c r="AK85" s="497"/>
      <c r="AL85" s="497"/>
      <c r="AM85" s="497"/>
      <c r="AN85" s="497"/>
      <c r="AO85" s="497"/>
      <c r="AP85" s="497"/>
      <c r="AQ85" s="497"/>
      <c r="AR85" s="497"/>
      <c r="AS85" s="497"/>
      <c r="AT85" s="497"/>
      <c r="AU85" s="497"/>
      <c r="AV85" s="497"/>
      <c r="AW85" s="498"/>
      <c r="AX85" s="505">
        <v>3</v>
      </c>
      <c r="AY85" s="506"/>
      <c r="AZ85" s="494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83"/>
      <c r="BM85" s="183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</row>
    <row r="86" spans="2:101" ht="3.95" customHeight="1">
      <c r="B86" s="3"/>
      <c r="C86" s="3"/>
      <c r="D86" s="3"/>
      <c r="E86" s="3"/>
      <c r="F86" s="3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31"/>
      <c r="W86" s="31"/>
      <c r="X86" s="184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499"/>
      <c r="AK86" s="500"/>
      <c r="AL86" s="500"/>
      <c r="AM86" s="500"/>
      <c r="AN86" s="500"/>
      <c r="AO86" s="500"/>
      <c r="AP86" s="500"/>
      <c r="AQ86" s="500"/>
      <c r="AR86" s="500"/>
      <c r="AS86" s="500"/>
      <c r="AT86" s="500"/>
      <c r="AU86" s="500"/>
      <c r="AV86" s="500"/>
      <c r="AW86" s="501"/>
      <c r="AX86" s="507"/>
      <c r="AY86" s="508"/>
      <c r="AZ86" s="495"/>
      <c r="BA86" s="173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83"/>
      <c r="BM86" s="183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</row>
    <row r="87" spans="2:101" ht="3.95" customHeight="1">
      <c r="B87" s="3"/>
      <c r="C87" s="3"/>
      <c r="D87" s="3"/>
      <c r="E87" s="3"/>
      <c r="F87" s="3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31"/>
      <c r="W87" s="31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499"/>
      <c r="AK87" s="500"/>
      <c r="AL87" s="500"/>
      <c r="AM87" s="500"/>
      <c r="AN87" s="500"/>
      <c r="AO87" s="500"/>
      <c r="AP87" s="500"/>
      <c r="AQ87" s="500"/>
      <c r="AR87" s="500"/>
      <c r="AS87" s="500"/>
      <c r="AT87" s="500"/>
      <c r="AU87" s="500"/>
      <c r="AV87" s="500"/>
      <c r="AW87" s="501"/>
      <c r="AX87" s="507"/>
      <c r="AY87" s="508"/>
      <c r="AZ87" s="6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83"/>
      <c r="BM87" s="183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</row>
    <row r="88" spans="2:101" ht="3.95" customHeight="1">
      <c r="B88" s="3"/>
      <c r="C88" s="3"/>
      <c r="D88" s="3"/>
      <c r="E88" s="3"/>
      <c r="F88" s="3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31"/>
      <c r="W88" s="31"/>
      <c r="X88" s="173"/>
      <c r="Y88" s="173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502"/>
      <c r="AK88" s="503"/>
      <c r="AL88" s="503"/>
      <c r="AM88" s="503"/>
      <c r="AN88" s="503"/>
      <c r="AO88" s="503"/>
      <c r="AP88" s="503"/>
      <c r="AQ88" s="503"/>
      <c r="AR88" s="503"/>
      <c r="AS88" s="503"/>
      <c r="AT88" s="503"/>
      <c r="AU88" s="503"/>
      <c r="AV88" s="503"/>
      <c r="AW88" s="504"/>
      <c r="AX88" s="509"/>
      <c r="AY88" s="510"/>
      <c r="AZ88" s="173"/>
      <c r="BA88" s="17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183"/>
      <c r="BM88" s="183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</row>
  </sheetData>
  <sheetProtection selectLockedCells="1" selectUnlockedCells="1"/>
  <mergeCells count="43">
    <mergeCell ref="P3:W6"/>
    <mergeCell ref="X3:BB6"/>
    <mergeCell ref="AN9:AY24"/>
    <mergeCell ref="BB14:BC17"/>
    <mergeCell ref="BD14:BM17"/>
    <mergeCell ref="BB19:BC22"/>
    <mergeCell ref="BD19:BM22"/>
    <mergeCell ref="V21:Y24"/>
    <mergeCell ref="Z21:AI24"/>
    <mergeCell ref="AJ21:AK24"/>
    <mergeCell ref="BB24:BC27"/>
    <mergeCell ref="BD24:BM27"/>
    <mergeCell ref="AN27:AW30"/>
    <mergeCell ref="AX27:AY30"/>
    <mergeCell ref="AZ29:AZ31"/>
    <mergeCell ref="AL23:AL25"/>
    <mergeCell ref="AL32:AL34"/>
    <mergeCell ref="V33:Y36"/>
    <mergeCell ref="Z33:AI36"/>
    <mergeCell ref="AJ33:AK36"/>
    <mergeCell ref="BB39:BM42"/>
    <mergeCell ref="V45:Y48"/>
    <mergeCell ref="Z45:AI48"/>
    <mergeCell ref="AJ45:AK48"/>
    <mergeCell ref="AL47:AL49"/>
    <mergeCell ref="BB79:BK82"/>
    <mergeCell ref="AZ50:AZ52"/>
    <mergeCell ref="AN51:AW54"/>
    <mergeCell ref="AX51:AY54"/>
    <mergeCell ref="AL56:AL58"/>
    <mergeCell ref="V57:Y60"/>
    <mergeCell ref="Z57:AI60"/>
    <mergeCell ref="AJ57:AK60"/>
    <mergeCell ref="AN57:AT68"/>
    <mergeCell ref="AU57:AY68"/>
    <mergeCell ref="AZ84:AZ86"/>
    <mergeCell ref="AJ85:AW88"/>
    <mergeCell ref="AX85:AY88"/>
    <mergeCell ref="AN69:AY72"/>
    <mergeCell ref="AJ73:AW76"/>
    <mergeCell ref="AX73:AY76"/>
    <mergeCell ref="AZ75:AZ77"/>
    <mergeCell ref="AJ79:AW82"/>
  </mergeCells>
  <pageMargins left="0.75" right="0.75" top="1" bottom="1" header="0.49236111111111114" footer="0.51180555555555551"/>
  <pageSetup paperSize="9" scale="115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CM88"/>
  <sheetViews>
    <sheetView showGridLines="0" topLeftCell="J13" zoomScale="170" zoomScaleNormal="170" workbookViewId="0">
      <selection activeCell="AT24" sqref="AT24:BC27"/>
    </sheetView>
  </sheetViews>
  <sheetFormatPr defaultColWidth="9.140625" defaultRowHeight="3.95" customHeight="1"/>
  <cols>
    <col min="1" max="149" width="1.7109375" style="1" customWidth="1"/>
    <col min="150" max="16384" width="9.140625" style="1"/>
  </cols>
  <sheetData>
    <row r="1" spans="1:91" ht="3.9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34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</row>
    <row r="2" spans="1:91" ht="3.9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34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</row>
    <row r="3" spans="1:91" ht="3.95" customHeight="1">
      <c r="A3" s="16"/>
      <c r="B3" s="16"/>
      <c r="C3" s="16"/>
      <c r="D3" s="16"/>
      <c r="E3" s="16"/>
      <c r="F3" s="531" t="s">
        <v>48</v>
      </c>
      <c r="G3" s="531"/>
      <c r="H3" s="531"/>
      <c r="I3" s="531"/>
      <c r="J3" s="531"/>
      <c r="K3" s="531"/>
      <c r="L3" s="531"/>
      <c r="M3" s="531"/>
      <c r="N3" s="539" t="str">
        <f>IF(ISTEXT(ÚDAJE!C7),ÚDAJE!C7,"")</f>
        <v>MS Jednotlivcov</v>
      </c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  <c r="AO3" s="539"/>
      <c r="AP3" s="539"/>
      <c r="AQ3" s="539"/>
      <c r="AR3" s="539"/>
      <c r="AS3" s="3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</row>
    <row r="4" spans="1:91" ht="3.95" customHeight="1">
      <c r="A4" s="16"/>
      <c r="B4" s="16"/>
      <c r="C4" s="16"/>
      <c r="D4" s="16"/>
      <c r="E4" s="16"/>
      <c r="F4" s="531"/>
      <c r="G4" s="531"/>
      <c r="H4" s="531"/>
      <c r="I4" s="531"/>
      <c r="J4" s="531"/>
      <c r="K4" s="531"/>
      <c r="L4" s="531"/>
      <c r="M4" s="531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3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</row>
    <row r="5" spans="1:91" ht="3.95" customHeight="1">
      <c r="A5" s="16"/>
      <c r="B5" s="16"/>
      <c r="C5" s="16"/>
      <c r="D5" s="16"/>
      <c r="E5" s="16"/>
      <c r="F5" s="531"/>
      <c r="G5" s="531"/>
      <c r="H5" s="531"/>
      <c r="I5" s="531"/>
      <c r="J5" s="531"/>
      <c r="K5" s="531"/>
      <c r="L5" s="531"/>
      <c r="M5" s="531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539"/>
      <c r="AP5" s="539"/>
      <c r="AQ5" s="539"/>
      <c r="AR5" s="539"/>
      <c r="AS5" s="3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</row>
    <row r="6" spans="1:91" ht="3.95" customHeight="1">
      <c r="A6" s="16"/>
      <c r="B6" s="16"/>
      <c r="C6" s="16"/>
      <c r="D6" s="16"/>
      <c r="E6" s="16"/>
      <c r="F6" s="531"/>
      <c r="G6" s="531"/>
      <c r="H6" s="531"/>
      <c r="I6" s="531"/>
      <c r="J6" s="531"/>
      <c r="K6" s="531"/>
      <c r="L6" s="531"/>
      <c r="M6" s="531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39"/>
      <c r="AA6" s="539"/>
      <c r="AB6" s="539"/>
      <c r="AC6" s="539"/>
      <c r="AD6" s="539"/>
      <c r="AE6" s="539"/>
      <c r="AF6" s="539"/>
      <c r="AG6" s="539"/>
      <c r="AH6" s="539"/>
      <c r="AI6" s="539"/>
      <c r="AJ6" s="539"/>
      <c r="AK6" s="539"/>
      <c r="AL6" s="539"/>
      <c r="AM6" s="539"/>
      <c r="AN6" s="539"/>
      <c r="AO6" s="539"/>
      <c r="AP6" s="539"/>
      <c r="AQ6" s="539"/>
      <c r="AR6" s="539"/>
      <c r="AS6" s="3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</row>
    <row r="7" spans="1:91" ht="3.95" customHeight="1">
      <c r="A7" s="16"/>
      <c r="B7" s="16"/>
      <c r="C7" s="16"/>
      <c r="D7" s="16"/>
      <c r="E7" s="16"/>
      <c r="F7" s="16"/>
      <c r="G7" s="173"/>
      <c r="H7" s="173"/>
      <c r="I7" s="173"/>
      <c r="J7" s="173"/>
      <c r="K7" s="173"/>
      <c r="L7" s="173"/>
      <c r="M7" s="173"/>
      <c r="N7" s="17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</row>
    <row r="8" spans="1:91" ht="3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16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9"/>
      <c r="BX8" s="9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2"/>
      <c r="CJ8" s="2"/>
      <c r="CK8" s="2"/>
      <c r="CL8" s="2"/>
      <c r="CM8" s="2"/>
    </row>
    <row r="9" spans="1:91" ht="3.9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540" t="s">
        <v>2</v>
      </c>
      <c r="AE9" s="540"/>
      <c r="AF9" s="540"/>
      <c r="AG9" s="540"/>
      <c r="AH9" s="540"/>
      <c r="AI9" s="540"/>
      <c r="AJ9" s="540"/>
      <c r="AK9" s="540"/>
      <c r="AL9" s="540"/>
      <c r="AM9" s="540"/>
      <c r="AN9" s="540"/>
      <c r="AO9" s="540"/>
      <c r="AP9" s="3"/>
      <c r="AQ9" s="3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9"/>
      <c r="BX9" s="9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2"/>
      <c r="CJ9" s="2"/>
      <c r="CK9" s="2"/>
      <c r="CL9" s="2"/>
      <c r="CM9" s="2"/>
    </row>
    <row r="10" spans="1:91" ht="3.9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3"/>
      <c r="AQ10" s="3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9"/>
      <c r="BX10" s="9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2"/>
      <c r="CJ10" s="2"/>
      <c r="CK10" s="2"/>
      <c r="CL10" s="2"/>
      <c r="CM10" s="2"/>
    </row>
    <row r="11" spans="1:91" ht="3.9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540"/>
      <c r="AE11" s="540"/>
      <c r="AF11" s="540"/>
      <c r="AG11" s="540"/>
      <c r="AH11" s="540"/>
      <c r="AI11" s="540"/>
      <c r="AJ11" s="540"/>
      <c r="AK11" s="540"/>
      <c r="AL11" s="540"/>
      <c r="AM11" s="540"/>
      <c r="AN11" s="540"/>
      <c r="AO11" s="540"/>
      <c r="AP11" s="3"/>
      <c r="AQ11" s="3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9"/>
      <c r="BX11" s="9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2"/>
      <c r="CJ11" s="2"/>
      <c r="CK11" s="2"/>
      <c r="CL11" s="2"/>
      <c r="CM11" s="2"/>
    </row>
    <row r="12" spans="1:91" ht="3.9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540"/>
      <c r="AE12" s="540"/>
      <c r="AF12" s="540"/>
      <c r="AG12" s="540"/>
      <c r="AH12" s="540"/>
      <c r="AI12" s="540"/>
      <c r="AJ12" s="540"/>
      <c r="AK12" s="540"/>
      <c r="AL12" s="540"/>
      <c r="AM12" s="540"/>
      <c r="AN12" s="540"/>
      <c r="AO12" s="540"/>
      <c r="AP12" s="3"/>
      <c r="AQ12" s="3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2"/>
      <c r="CJ12" s="2"/>
      <c r="CK12" s="2"/>
      <c r="CL12" s="2"/>
      <c r="CM12" s="2"/>
    </row>
    <row r="13" spans="1:91" ht="3.9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3"/>
      <c r="AD13" s="540"/>
      <c r="AE13" s="540"/>
      <c r="AF13" s="540"/>
      <c r="AG13" s="540"/>
      <c r="AH13" s="540"/>
      <c r="AI13" s="540"/>
      <c r="AJ13" s="540"/>
      <c r="AK13" s="540"/>
      <c r="AL13" s="540"/>
      <c r="AM13" s="540"/>
      <c r="AN13" s="540"/>
      <c r="AO13" s="540"/>
      <c r="AP13" s="3"/>
      <c r="AQ13" s="3"/>
      <c r="AR13" s="15"/>
      <c r="AS13" s="16"/>
      <c r="AT13" s="173"/>
      <c r="AU13" s="173"/>
      <c r="AV13" s="173"/>
      <c r="AW13" s="173"/>
      <c r="AX13" s="173"/>
      <c r="AY13" s="173"/>
      <c r="AZ13" s="173"/>
      <c r="BA13" s="173"/>
      <c r="BB13" s="3"/>
      <c r="BC13" s="3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2"/>
      <c r="CJ13" s="2"/>
      <c r="CK13" s="2"/>
      <c r="CL13" s="2"/>
      <c r="CM13" s="2"/>
    </row>
    <row r="14" spans="1:91" ht="3.9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3"/>
      <c r="AD14" s="540"/>
      <c r="AE14" s="540"/>
      <c r="AF14" s="540"/>
      <c r="AG14" s="540"/>
      <c r="AH14" s="540"/>
      <c r="AI14" s="540"/>
      <c r="AJ14" s="540"/>
      <c r="AK14" s="540"/>
      <c r="AL14" s="540"/>
      <c r="AM14" s="540"/>
      <c r="AN14" s="540"/>
      <c r="AO14" s="540"/>
      <c r="AP14" s="3"/>
      <c r="AQ14" s="3"/>
      <c r="AR14" s="532" t="s">
        <v>47</v>
      </c>
      <c r="AS14" s="532"/>
      <c r="AT14" s="514" t="s">
        <v>155</v>
      </c>
      <c r="AU14" s="514"/>
      <c r="AV14" s="514"/>
      <c r="AW14" s="514"/>
      <c r="AX14" s="514"/>
      <c r="AY14" s="514"/>
      <c r="AZ14" s="514"/>
      <c r="BA14" s="514"/>
      <c r="BB14" s="514"/>
      <c r="BC14" s="514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2"/>
      <c r="CJ14" s="2"/>
      <c r="CK14" s="2"/>
      <c r="CL14" s="2"/>
      <c r="CM14" s="2"/>
    </row>
    <row r="15" spans="1:91" ht="3.9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3"/>
      <c r="AD15" s="540"/>
      <c r="AE15" s="540"/>
      <c r="AF15" s="540"/>
      <c r="AG15" s="540"/>
      <c r="AH15" s="540"/>
      <c r="AI15" s="540"/>
      <c r="AJ15" s="540"/>
      <c r="AK15" s="540"/>
      <c r="AL15" s="540"/>
      <c r="AM15" s="540"/>
      <c r="AN15" s="540"/>
      <c r="AO15" s="540"/>
      <c r="AP15" s="3"/>
      <c r="AQ15" s="3"/>
      <c r="AR15" s="532"/>
      <c r="AS15" s="532"/>
      <c r="AT15" s="514"/>
      <c r="AU15" s="514"/>
      <c r="AV15" s="514"/>
      <c r="AW15" s="514"/>
      <c r="AX15" s="514"/>
      <c r="AY15" s="514"/>
      <c r="AZ15" s="514"/>
      <c r="BA15" s="514"/>
      <c r="BB15" s="514"/>
      <c r="BC15" s="514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2"/>
      <c r="CJ15" s="2"/>
      <c r="CK15" s="2"/>
      <c r="CL15" s="2"/>
      <c r="CM15" s="2"/>
    </row>
    <row r="16" spans="1:91" ht="3.95" customHeight="1">
      <c r="A16" s="3"/>
      <c r="B16" s="3"/>
      <c r="C16" s="3"/>
      <c r="D16" s="3"/>
      <c r="E16" s="3"/>
      <c r="F16" s="3"/>
      <c r="G16" s="3"/>
      <c r="H16" s="30"/>
      <c r="I16" s="29"/>
      <c r="J16" s="29"/>
      <c r="K16" s="29"/>
      <c r="L16" s="29"/>
      <c r="M16" s="29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3"/>
      <c r="AD16" s="540"/>
      <c r="AE16" s="540"/>
      <c r="AF16" s="540"/>
      <c r="AG16" s="540"/>
      <c r="AH16" s="540"/>
      <c r="AI16" s="540"/>
      <c r="AJ16" s="540"/>
      <c r="AK16" s="540"/>
      <c r="AL16" s="540"/>
      <c r="AM16" s="540"/>
      <c r="AN16" s="540"/>
      <c r="AO16" s="540"/>
      <c r="AP16" s="3"/>
      <c r="AQ16" s="3"/>
      <c r="AR16" s="532"/>
      <c r="AS16" s="532"/>
      <c r="AT16" s="514"/>
      <c r="AU16" s="514"/>
      <c r="AV16" s="514"/>
      <c r="AW16" s="514"/>
      <c r="AX16" s="514"/>
      <c r="AY16" s="514"/>
      <c r="AZ16" s="514"/>
      <c r="BA16" s="514"/>
      <c r="BB16" s="514"/>
      <c r="BC16" s="514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2"/>
      <c r="CJ16" s="2"/>
      <c r="CK16" s="2"/>
      <c r="CL16" s="2"/>
      <c r="CM16" s="2"/>
    </row>
    <row r="17" spans="1:91" ht="3.95" customHeight="1">
      <c r="A17" s="3"/>
      <c r="B17" s="3"/>
      <c r="C17" s="3"/>
      <c r="D17" s="3"/>
      <c r="E17" s="3"/>
      <c r="F17" s="3"/>
      <c r="G17" s="3"/>
      <c r="H17" s="174"/>
      <c r="I17" s="174"/>
      <c r="J17" s="174"/>
      <c r="K17" s="174"/>
      <c r="L17" s="174"/>
      <c r="M17" s="174"/>
      <c r="N17" s="3"/>
      <c r="O17" s="3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3"/>
      <c r="AD17" s="540"/>
      <c r="AE17" s="540"/>
      <c r="AF17" s="540"/>
      <c r="AG17" s="540"/>
      <c r="AH17" s="540"/>
      <c r="AI17" s="540"/>
      <c r="AJ17" s="540"/>
      <c r="AK17" s="540"/>
      <c r="AL17" s="540"/>
      <c r="AM17" s="540"/>
      <c r="AN17" s="540"/>
      <c r="AO17" s="540"/>
      <c r="AP17" s="3"/>
      <c r="AQ17" s="3"/>
      <c r="AR17" s="532"/>
      <c r="AS17" s="532"/>
      <c r="AT17" s="514"/>
      <c r="AU17" s="514"/>
      <c r="AV17" s="514"/>
      <c r="AW17" s="514"/>
      <c r="AX17" s="514"/>
      <c r="AY17" s="514"/>
      <c r="AZ17" s="514"/>
      <c r="BA17" s="514"/>
      <c r="BB17" s="514"/>
      <c r="BC17" s="514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2"/>
      <c r="CJ17" s="2"/>
      <c r="CK17" s="2"/>
      <c r="CL17" s="2"/>
      <c r="CM17" s="2"/>
    </row>
    <row r="18" spans="1:91" ht="3.95" customHeight="1">
      <c r="A18" s="15"/>
      <c r="B18" s="15"/>
      <c r="C18" s="15"/>
      <c r="D18" s="15"/>
      <c r="E18" s="15"/>
      <c r="F18" s="15"/>
      <c r="G18" s="15"/>
      <c r="H18" s="175"/>
      <c r="I18" s="176"/>
      <c r="J18" s="176"/>
      <c r="K18" s="176"/>
      <c r="L18" s="177"/>
      <c r="M18" s="177"/>
      <c r="N18" s="173"/>
      <c r="O18" s="17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540"/>
      <c r="AE18" s="540"/>
      <c r="AF18" s="540"/>
      <c r="AG18" s="540"/>
      <c r="AH18" s="540"/>
      <c r="AI18" s="540"/>
      <c r="AJ18" s="540"/>
      <c r="AK18" s="540"/>
      <c r="AL18" s="540"/>
      <c r="AM18" s="540"/>
      <c r="AN18" s="540"/>
      <c r="AO18" s="540"/>
      <c r="AP18" s="3"/>
      <c r="AQ18" s="3"/>
      <c r="AR18" s="5"/>
      <c r="AS18" s="16"/>
      <c r="AT18" s="15"/>
      <c r="AU18" s="15"/>
      <c r="AV18" s="15"/>
      <c r="AW18" s="15"/>
      <c r="AX18" s="15"/>
      <c r="AY18" s="15"/>
      <c r="AZ18" s="15"/>
      <c r="BA18" s="15"/>
      <c r="BB18" s="3"/>
      <c r="BC18" s="3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2"/>
      <c r="CJ18" s="2"/>
      <c r="CK18" s="2"/>
      <c r="CL18" s="2"/>
      <c r="CM18" s="2"/>
    </row>
    <row r="19" spans="1:91" ht="3.95" customHeight="1">
      <c r="A19" s="15"/>
      <c r="B19" s="15"/>
      <c r="C19" s="15"/>
      <c r="D19" s="15"/>
      <c r="E19" s="15"/>
      <c r="F19" s="15"/>
      <c r="G19" s="15"/>
      <c r="H19" s="176"/>
      <c r="I19" s="176"/>
      <c r="J19" s="176"/>
      <c r="K19" s="176"/>
      <c r="L19" s="177"/>
      <c r="M19" s="177"/>
      <c r="N19" s="173"/>
      <c r="O19" s="17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540"/>
      <c r="AE19" s="540"/>
      <c r="AF19" s="540"/>
      <c r="AG19" s="540"/>
      <c r="AH19" s="540"/>
      <c r="AI19" s="540"/>
      <c r="AJ19" s="540"/>
      <c r="AK19" s="540"/>
      <c r="AL19" s="540"/>
      <c r="AM19" s="540"/>
      <c r="AN19" s="540"/>
      <c r="AO19" s="540"/>
      <c r="AP19" s="3"/>
      <c r="AQ19" s="3"/>
      <c r="AR19" s="532" t="s">
        <v>45</v>
      </c>
      <c r="AS19" s="532"/>
      <c r="AT19" s="514" t="s">
        <v>156</v>
      </c>
      <c r="AU19" s="514"/>
      <c r="AV19" s="514"/>
      <c r="AW19" s="514"/>
      <c r="AX19" s="514"/>
      <c r="AY19" s="514"/>
      <c r="AZ19" s="514"/>
      <c r="BA19" s="514"/>
      <c r="BB19" s="514"/>
      <c r="BC19" s="514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2"/>
      <c r="CJ19" s="2"/>
      <c r="CK19" s="2"/>
      <c r="CL19" s="2"/>
      <c r="CM19" s="2"/>
    </row>
    <row r="20" spans="1:91" ht="3.95" customHeight="1">
      <c r="A20" s="15"/>
      <c r="B20" s="15"/>
      <c r="C20" s="15"/>
      <c r="D20" s="15"/>
      <c r="E20" s="15"/>
      <c r="F20" s="15"/>
      <c r="G20" s="15"/>
      <c r="H20" s="176"/>
      <c r="I20" s="176"/>
      <c r="J20" s="176"/>
      <c r="K20" s="176"/>
      <c r="L20" s="177"/>
      <c r="M20" s="177"/>
      <c r="N20" s="178"/>
      <c r="O20" s="173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  <c r="AB20" s="16"/>
      <c r="AC20" s="16"/>
      <c r="AD20" s="540"/>
      <c r="AE20" s="540"/>
      <c r="AF20" s="540"/>
      <c r="AG20" s="540"/>
      <c r="AH20" s="540"/>
      <c r="AI20" s="540"/>
      <c r="AJ20" s="540"/>
      <c r="AK20" s="540"/>
      <c r="AL20" s="540"/>
      <c r="AM20" s="540"/>
      <c r="AN20" s="540"/>
      <c r="AO20" s="540"/>
      <c r="AP20" s="16"/>
      <c r="AQ20" s="3"/>
      <c r="AR20" s="532"/>
      <c r="AS20" s="532"/>
      <c r="AT20" s="514"/>
      <c r="AU20" s="514"/>
      <c r="AV20" s="514"/>
      <c r="AW20" s="514"/>
      <c r="AX20" s="514"/>
      <c r="AY20" s="514"/>
      <c r="AZ20" s="514"/>
      <c r="BA20" s="514"/>
      <c r="BB20" s="514"/>
      <c r="BC20" s="514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2"/>
      <c r="CJ20" s="2"/>
      <c r="CK20" s="2"/>
      <c r="CL20" s="2"/>
      <c r="CM20" s="2"/>
    </row>
    <row r="21" spans="1:91" ht="3.95" customHeight="1">
      <c r="A21" s="15"/>
      <c r="B21" s="15"/>
      <c r="C21" s="15"/>
      <c r="D21" s="15"/>
      <c r="E21" s="15"/>
      <c r="F21" s="15"/>
      <c r="G21" s="15"/>
      <c r="H21" s="176"/>
      <c r="I21" s="176"/>
      <c r="J21" s="176"/>
      <c r="K21" s="176"/>
      <c r="L21" s="514" t="s">
        <v>46</v>
      </c>
      <c r="M21" s="514"/>
      <c r="N21" s="514"/>
      <c r="O21" s="514"/>
      <c r="P21" s="536" t="s">
        <v>154</v>
      </c>
      <c r="Q21" s="526"/>
      <c r="R21" s="526"/>
      <c r="S21" s="526"/>
      <c r="T21" s="526"/>
      <c r="U21" s="526"/>
      <c r="V21" s="526"/>
      <c r="W21" s="526"/>
      <c r="X21" s="526"/>
      <c r="Y21" s="526"/>
      <c r="Z21" s="517">
        <v>1</v>
      </c>
      <c r="AA21" s="517"/>
      <c r="AB21" s="16"/>
      <c r="AC21" s="16"/>
      <c r="AD21" s="540"/>
      <c r="AE21" s="540"/>
      <c r="AF21" s="540"/>
      <c r="AG21" s="540"/>
      <c r="AH21" s="540"/>
      <c r="AI21" s="540"/>
      <c r="AJ21" s="540"/>
      <c r="AK21" s="540"/>
      <c r="AL21" s="540"/>
      <c r="AM21" s="540"/>
      <c r="AN21" s="540"/>
      <c r="AO21" s="540"/>
      <c r="AP21" s="16"/>
      <c r="AQ21" s="3"/>
      <c r="AR21" s="532"/>
      <c r="AS21" s="532"/>
      <c r="AT21" s="514"/>
      <c r="AU21" s="514"/>
      <c r="AV21" s="514"/>
      <c r="AW21" s="514"/>
      <c r="AX21" s="514"/>
      <c r="AY21" s="514"/>
      <c r="AZ21" s="514"/>
      <c r="BA21" s="514"/>
      <c r="BB21" s="514"/>
      <c r="BC21" s="514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2"/>
      <c r="CJ21" s="2"/>
      <c r="CK21" s="2"/>
      <c r="CL21" s="2"/>
      <c r="CM21" s="2"/>
    </row>
    <row r="22" spans="1:91" ht="3.95" customHeight="1">
      <c r="A22" s="15"/>
      <c r="B22" s="15"/>
      <c r="C22" s="15"/>
      <c r="D22" s="15"/>
      <c r="E22" s="15"/>
      <c r="F22" s="15"/>
      <c r="G22" s="15"/>
      <c r="H22" s="179"/>
      <c r="I22" s="174"/>
      <c r="J22" s="174"/>
      <c r="K22" s="174"/>
      <c r="L22" s="514"/>
      <c r="M22" s="514"/>
      <c r="N22" s="514"/>
      <c r="O22" s="514"/>
      <c r="P22" s="536"/>
      <c r="Q22" s="526"/>
      <c r="R22" s="526"/>
      <c r="S22" s="526"/>
      <c r="T22" s="526"/>
      <c r="U22" s="526"/>
      <c r="V22" s="526"/>
      <c r="W22" s="526"/>
      <c r="X22" s="526"/>
      <c r="Y22" s="526"/>
      <c r="Z22" s="517"/>
      <c r="AA22" s="517"/>
      <c r="AB22" s="28"/>
      <c r="AC22" s="16"/>
      <c r="AD22" s="540"/>
      <c r="AE22" s="540"/>
      <c r="AF22" s="540"/>
      <c r="AG22" s="540"/>
      <c r="AH22" s="540"/>
      <c r="AI22" s="540"/>
      <c r="AJ22" s="540"/>
      <c r="AK22" s="540"/>
      <c r="AL22" s="540"/>
      <c r="AM22" s="540"/>
      <c r="AN22" s="540"/>
      <c r="AO22" s="540"/>
      <c r="AP22" s="16"/>
      <c r="AQ22" s="3"/>
      <c r="AR22" s="532"/>
      <c r="AS22" s="532"/>
      <c r="AT22" s="514"/>
      <c r="AU22" s="514"/>
      <c r="AV22" s="514"/>
      <c r="AW22" s="514"/>
      <c r="AX22" s="514"/>
      <c r="AY22" s="514"/>
      <c r="AZ22" s="514"/>
      <c r="BA22" s="514"/>
      <c r="BB22" s="514"/>
      <c r="BC22" s="514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2"/>
      <c r="CJ22" s="2"/>
      <c r="CK22" s="2"/>
      <c r="CL22" s="2"/>
      <c r="CM22" s="2"/>
    </row>
    <row r="23" spans="1:91" ht="3.95" customHeight="1">
      <c r="A23" s="15"/>
      <c r="B23" s="15"/>
      <c r="C23" s="15"/>
      <c r="D23" s="15"/>
      <c r="E23" s="15"/>
      <c r="F23" s="15"/>
      <c r="G23" s="15"/>
      <c r="H23" s="174"/>
      <c r="I23" s="174"/>
      <c r="J23" s="174"/>
      <c r="K23" s="174"/>
      <c r="L23" s="514"/>
      <c r="M23" s="514"/>
      <c r="N23" s="514"/>
      <c r="O23" s="514"/>
      <c r="P23" s="536"/>
      <c r="Q23" s="526"/>
      <c r="R23" s="526"/>
      <c r="S23" s="526"/>
      <c r="T23" s="526"/>
      <c r="U23" s="526"/>
      <c r="V23" s="526"/>
      <c r="W23" s="526"/>
      <c r="X23" s="526"/>
      <c r="Y23" s="526"/>
      <c r="Z23" s="517"/>
      <c r="AA23" s="517"/>
      <c r="AB23" s="512"/>
      <c r="AC23" s="16"/>
      <c r="AD23" s="540"/>
      <c r="AE23" s="540"/>
      <c r="AF23" s="540"/>
      <c r="AG23" s="540"/>
      <c r="AH23" s="540"/>
      <c r="AI23" s="540"/>
      <c r="AJ23" s="540"/>
      <c r="AK23" s="540"/>
      <c r="AL23" s="540"/>
      <c r="AM23" s="540"/>
      <c r="AN23" s="540"/>
      <c r="AO23" s="540"/>
      <c r="AP23" s="16"/>
      <c r="AQ23" s="3"/>
      <c r="AR23" s="3"/>
      <c r="AS23" s="16"/>
      <c r="AT23" s="15"/>
      <c r="AU23" s="15"/>
      <c r="AV23" s="15"/>
      <c r="AW23" s="15"/>
      <c r="AX23" s="15"/>
      <c r="AY23" s="15"/>
      <c r="AZ23" s="15"/>
      <c r="BA23" s="15"/>
      <c r="BB23" s="3"/>
      <c r="BC23" s="3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2"/>
      <c r="CJ23" s="2"/>
      <c r="CK23" s="2"/>
      <c r="CL23" s="2"/>
      <c r="CM23" s="2"/>
    </row>
    <row r="24" spans="1:91" ht="3.95" customHeight="1">
      <c r="A24" s="15"/>
      <c r="B24" s="15"/>
      <c r="C24" s="15"/>
      <c r="D24" s="15"/>
      <c r="E24" s="15"/>
      <c r="F24" s="15"/>
      <c r="G24" s="15"/>
      <c r="H24" s="175"/>
      <c r="I24" s="176"/>
      <c r="J24" s="176"/>
      <c r="K24" s="176"/>
      <c r="L24" s="514"/>
      <c r="M24" s="514"/>
      <c r="N24" s="514"/>
      <c r="O24" s="514"/>
      <c r="P24" s="536"/>
      <c r="Q24" s="526"/>
      <c r="R24" s="526"/>
      <c r="S24" s="526"/>
      <c r="T24" s="526"/>
      <c r="U24" s="526"/>
      <c r="V24" s="526"/>
      <c r="W24" s="526"/>
      <c r="X24" s="526"/>
      <c r="Y24" s="526"/>
      <c r="Z24" s="517"/>
      <c r="AA24" s="517"/>
      <c r="AB24" s="512"/>
      <c r="AC24" s="16"/>
      <c r="AD24" s="540"/>
      <c r="AE24" s="540"/>
      <c r="AF24" s="540"/>
      <c r="AG24" s="540"/>
      <c r="AH24" s="540"/>
      <c r="AI24" s="540"/>
      <c r="AJ24" s="540"/>
      <c r="AK24" s="540"/>
      <c r="AL24" s="540"/>
      <c r="AM24" s="540"/>
      <c r="AN24" s="540"/>
      <c r="AO24" s="540"/>
      <c r="AP24" s="16"/>
      <c r="AQ24" s="3"/>
      <c r="AR24" s="532" t="s">
        <v>44</v>
      </c>
      <c r="AS24" s="532"/>
      <c r="AT24" s="514" t="s">
        <v>158</v>
      </c>
      <c r="AU24" s="514"/>
      <c r="AV24" s="514"/>
      <c r="AW24" s="514"/>
      <c r="AX24" s="514"/>
      <c r="AY24" s="514"/>
      <c r="AZ24" s="514"/>
      <c r="BA24" s="514"/>
      <c r="BB24" s="514"/>
      <c r="BC24" s="514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2"/>
      <c r="CJ24" s="2"/>
      <c r="CK24" s="2"/>
      <c r="CL24" s="2"/>
      <c r="CM24" s="2"/>
    </row>
    <row r="25" spans="1:91" ht="3.95" customHeight="1">
      <c r="A25" s="15"/>
      <c r="B25" s="15"/>
      <c r="C25" s="15"/>
      <c r="D25" s="15"/>
      <c r="E25" s="15"/>
      <c r="F25" s="15"/>
      <c r="G25" s="15"/>
      <c r="H25" s="176"/>
      <c r="I25" s="176"/>
      <c r="J25" s="176"/>
      <c r="K25" s="176"/>
      <c r="L25" s="177"/>
      <c r="M25" s="177"/>
      <c r="N25" s="180"/>
      <c r="O25" s="181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7"/>
      <c r="AB25" s="512"/>
      <c r="AC25" s="16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16"/>
      <c r="AQ25" s="3"/>
      <c r="AR25" s="532"/>
      <c r="AS25" s="532"/>
      <c r="AT25" s="514"/>
      <c r="AU25" s="514"/>
      <c r="AV25" s="514"/>
      <c r="AW25" s="514"/>
      <c r="AX25" s="514"/>
      <c r="AY25" s="514"/>
      <c r="AZ25" s="514"/>
      <c r="BA25" s="514"/>
      <c r="BB25" s="514"/>
      <c r="BC25" s="514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2"/>
      <c r="CJ25" s="2"/>
      <c r="CK25" s="2"/>
      <c r="CL25" s="2"/>
      <c r="CM25" s="2"/>
    </row>
    <row r="26" spans="1:91" ht="3.95" customHeight="1">
      <c r="A26" s="15"/>
      <c r="B26" s="15"/>
      <c r="C26" s="15"/>
      <c r="D26" s="15"/>
      <c r="E26" s="15"/>
      <c r="F26" s="15"/>
      <c r="G26" s="15"/>
      <c r="H26" s="176"/>
      <c r="I26" s="176"/>
      <c r="J26" s="176"/>
      <c r="K26" s="176"/>
      <c r="L26" s="177"/>
      <c r="M26" s="177"/>
      <c r="N26" s="181"/>
      <c r="O26" s="181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7"/>
      <c r="AB26" s="172"/>
      <c r="AC26" s="16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16"/>
      <c r="AQ26" s="3"/>
      <c r="AR26" s="532"/>
      <c r="AS26" s="532"/>
      <c r="AT26" s="514"/>
      <c r="AU26" s="514"/>
      <c r="AV26" s="514"/>
      <c r="AW26" s="514"/>
      <c r="AX26" s="514"/>
      <c r="AY26" s="514"/>
      <c r="AZ26" s="514"/>
      <c r="BA26" s="514"/>
      <c r="BB26" s="514"/>
      <c r="BC26" s="514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2"/>
      <c r="CJ26" s="2"/>
      <c r="CK26" s="2"/>
      <c r="CL26" s="2"/>
      <c r="CM26" s="2"/>
    </row>
    <row r="27" spans="1:91" ht="3.95" customHeight="1">
      <c r="A27" s="15"/>
      <c r="B27" s="15"/>
      <c r="C27" s="15"/>
      <c r="D27" s="15"/>
      <c r="E27" s="15"/>
      <c r="F27" s="15"/>
      <c r="G27" s="15"/>
      <c r="H27" s="176"/>
      <c r="I27" s="176"/>
      <c r="J27" s="176"/>
      <c r="K27" s="176"/>
      <c r="L27" s="177"/>
      <c r="M27" s="177"/>
      <c r="N27" s="181"/>
      <c r="O27" s="181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7"/>
      <c r="AB27" s="172"/>
      <c r="AC27" s="16"/>
      <c r="AD27" s="526" t="s">
        <v>155</v>
      </c>
      <c r="AE27" s="526"/>
      <c r="AF27" s="526"/>
      <c r="AG27" s="526"/>
      <c r="AH27" s="526"/>
      <c r="AI27" s="526"/>
      <c r="AJ27" s="526"/>
      <c r="AK27" s="526"/>
      <c r="AL27" s="526"/>
      <c r="AM27" s="526"/>
      <c r="AN27" s="517">
        <v>10</v>
      </c>
      <c r="AO27" s="517"/>
      <c r="AP27" s="16"/>
      <c r="AQ27" s="3"/>
      <c r="AR27" s="532"/>
      <c r="AS27" s="532"/>
      <c r="AT27" s="514"/>
      <c r="AU27" s="514"/>
      <c r="AV27" s="514"/>
      <c r="AW27" s="514"/>
      <c r="AX27" s="514"/>
      <c r="AY27" s="514"/>
      <c r="AZ27" s="514"/>
      <c r="BA27" s="514"/>
      <c r="BB27" s="514"/>
      <c r="BC27" s="514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2"/>
      <c r="CJ27" s="2"/>
      <c r="CK27" s="2"/>
      <c r="CL27" s="2"/>
      <c r="CM27" s="2"/>
    </row>
    <row r="28" spans="1:91" ht="3.95" customHeight="1">
      <c r="A28" s="15"/>
      <c r="B28" s="15"/>
      <c r="C28" s="15"/>
      <c r="D28" s="15"/>
      <c r="E28" s="15"/>
      <c r="F28" s="15"/>
      <c r="G28" s="15"/>
      <c r="H28" s="173"/>
      <c r="I28" s="173"/>
      <c r="J28" s="173"/>
      <c r="K28" s="173"/>
      <c r="L28" s="173"/>
      <c r="M28" s="177"/>
      <c r="N28" s="181"/>
      <c r="O28" s="181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7"/>
      <c r="AB28" s="172"/>
      <c r="AC28" s="14"/>
      <c r="AD28" s="526"/>
      <c r="AE28" s="526"/>
      <c r="AF28" s="526"/>
      <c r="AG28" s="526"/>
      <c r="AH28" s="526"/>
      <c r="AI28" s="526"/>
      <c r="AJ28" s="526"/>
      <c r="AK28" s="526"/>
      <c r="AL28" s="526"/>
      <c r="AM28" s="526"/>
      <c r="AN28" s="517"/>
      <c r="AO28" s="517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73"/>
      <c r="BD28" s="27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2"/>
      <c r="CJ28" s="2"/>
      <c r="CK28" s="2"/>
      <c r="CL28" s="2"/>
      <c r="CM28" s="2"/>
    </row>
    <row r="29" spans="1:91" ht="3.95" customHeight="1">
      <c r="A29" s="15"/>
      <c r="B29" s="15"/>
      <c r="C29" s="15"/>
      <c r="D29" s="15"/>
      <c r="E29" s="15"/>
      <c r="F29" s="15"/>
      <c r="G29" s="15"/>
      <c r="H29" s="173"/>
      <c r="I29" s="173"/>
      <c r="J29" s="173"/>
      <c r="K29" s="173"/>
      <c r="L29" s="173"/>
      <c r="M29" s="177"/>
      <c r="N29" s="181"/>
      <c r="O29" s="181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7"/>
      <c r="AB29" s="172"/>
      <c r="AC29" s="16"/>
      <c r="AD29" s="526"/>
      <c r="AE29" s="526"/>
      <c r="AF29" s="526"/>
      <c r="AG29" s="526"/>
      <c r="AH29" s="526"/>
      <c r="AI29" s="526"/>
      <c r="AJ29" s="526"/>
      <c r="AK29" s="526"/>
      <c r="AL29" s="526"/>
      <c r="AM29" s="526"/>
      <c r="AN29" s="517"/>
      <c r="AO29" s="517"/>
      <c r="AP29" s="512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73"/>
      <c r="BC29" s="5"/>
      <c r="BD29" s="13"/>
      <c r="BE29" s="13"/>
      <c r="BF29" s="13"/>
      <c r="BG29" s="13"/>
      <c r="BH29" s="13"/>
      <c r="BI29" s="13"/>
      <c r="BJ29" s="13"/>
      <c r="BK29" s="13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2"/>
      <c r="CJ29" s="2"/>
      <c r="CK29" s="2"/>
      <c r="CL29" s="2"/>
      <c r="CM29" s="2"/>
    </row>
    <row r="30" spans="1:91" ht="3.95" customHeight="1">
      <c r="A30" s="15"/>
      <c r="B30" s="15"/>
      <c r="C30" s="15"/>
      <c r="D30" s="15"/>
      <c r="E30" s="15"/>
      <c r="F30" s="15"/>
      <c r="G30" s="15"/>
      <c r="H30" s="173"/>
      <c r="I30" s="173"/>
      <c r="J30" s="173"/>
      <c r="K30" s="173"/>
      <c r="L30" s="177"/>
      <c r="M30" s="177"/>
      <c r="N30" s="181"/>
      <c r="O30" s="181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7"/>
      <c r="AB30" s="172"/>
      <c r="AC30" s="16"/>
      <c r="AD30" s="526"/>
      <c r="AE30" s="526"/>
      <c r="AF30" s="526"/>
      <c r="AG30" s="526"/>
      <c r="AH30" s="526"/>
      <c r="AI30" s="526"/>
      <c r="AJ30" s="526"/>
      <c r="AK30" s="526"/>
      <c r="AL30" s="526"/>
      <c r="AM30" s="526"/>
      <c r="AN30" s="517"/>
      <c r="AO30" s="517"/>
      <c r="AP30" s="512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73"/>
      <c r="BC30" s="5"/>
      <c r="BD30" s="13"/>
      <c r="BE30" s="13"/>
      <c r="BF30" s="13"/>
      <c r="BG30" s="13"/>
      <c r="BH30" s="13"/>
      <c r="BI30" s="13"/>
      <c r="BJ30" s="13"/>
      <c r="BK30" s="13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2"/>
      <c r="CJ30" s="2"/>
      <c r="CK30" s="2"/>
      <c r="CL30" s="2"/>
      <c r="CM30" s="2"/>
    </row>
    <row r="31" spans="1:91" ht="3.95" customHeight="1">
      <c r="A31" s="15"/>
      <c r="B31" s="15"/>
      <c r="C31" s="15"/>
      <c r="D31" s="15"/>
      <c r="E31" s="15"/>
      <c r="F31" s="15"/>
      <c r="G31" s="15"/>
      <c r="H31" s="173"/>
      <c r="I31" s="173"/>
      <c r="J31" s="173"/>
      <c r="K31" s="173"/>
      <c r="L31" s="177"/>
      <c r="M31" s="177"/>
      <c r="N31" s="181"/>
      <c r="O31" s="181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7"/>
      <c r="AB31" s="172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7"/>
      <c r="AP31" s="512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73"/>
      <c r="BC31" s="5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2"/>
      <c r="BV31" s="12"/>
      <c r="BW31" s="9"/>
      <c r="BX31" s="9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2"/>
      <c r="CJ31" s="2"/>
      <c r="CK31" s="2"/>
      <c r="CL31" s="2"/>
      <c r="CM31" s="2"/>
    </row>
    <row r="32" spans="1:91" ht="3.95" customHeight="1">
      <c r="A32" s="15"/>
      <c r="B32" s="15"/>
      <c r="C32" s="15"/>
      <c r="D32" s="15"/>
      <c r="E32" s="15"/>
      <c r="F32" s="15"/>
      <c r="G32" s="15"/>
      <c r="H32" s="173"/>
      <c r="I32" s="173"/>
      <c r="J32" s="173"/>
      <c r="K32" s="173"/>
      <c r="L32" s="177"/>
      <c r="M32" s="177"/>
      <c r="N32" s="180"/>
      <c r="O32" s="181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7"/>
      <c r="AB32" s="495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7"/>
      <c r="AP32" s="172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73"/>
      <c r="BC32" s="17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2"/>
      <c r="BV32" s="12"/>
      <c r="BW32" s="9"/>
      <c r="BX32" s="9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2"/>
      <c r="CJ32" s="2"/>
      <c r="CK32" s="2"/>
      <c r="CL32" s="2"/>
      <c r="CM32" s="2"/>
    </row>
    <row r="33" spans="1:91" ht="3.95" customHeight="1">
      <c r="A33" s="15"/>
      <c r="B33" s="15"/>
      <c r="C33" s="15"/>
      <c r="D33" s="15"/>
      <c r="E33" s="15"/>
      <c r="F33" s="15"/>
      <c r="G33" s="15"/>
      <c r="H33" s="173"/>
      <c r="I33" s="173"/>
      <c r="J33" s="173"/>
      <c r="K33" s="173"/>
      <c r="L33" s="514" t="s">
        <v>43</v>
      </c>
      <c r="M33" s="514"/>
      <c r="N33" s="514"/>
      <c r="O33" s="514"/>
      <c r="P33" s="515" t="s">
        <v>155</v>
      </c>
      <c r="Q33" s="516"/>
      <c r="R33" s="516"/>
      <c r="S33" s="516"/>
      <c r="T33" s="516"/>
      <c r="U33" s="516"/>
      <c r="V33" s="516"/>
      <c r="W33" s="516"/>
      <c r="X33" s="516"/>
      <c r="Y33" s="516"/>
      <c r="Z33" s="517">
        <v>6</v>
      </c>
      <c r="AA33" s="517"/>
      <c r="AB33" s="495"/>
      <c r="AC33" s="16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172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73"/>
      <c r="BD33" s="9"/>
      <c r="BE33" s="8"/>
      <c r="BF33" s="8"/>
      <c r="BG33" s="8"/>
      <c r="BH33" s="8"/>
      <c r="BI33" s="8"/>
      <c r="BJ33" s="8"/>
      <c r="BK33" s="8"/>
      <c r="BL33" s="13"/>
      <c r="BM33" s="13"/>
      <c r="BN33" s="13"/>
      <c r="BO33" s="13"/>
      <c r="BP33" s="13"/>
      <c r="BQ33" s="13"/>
      <c r="BR33" s="13"/>
      <c r="BS33" s="13"/>
      <c r="BT33" s="13"/>
      <c r="BU33" s="12"/>
      <c r="BV33" s="12"/>
      <c r="BW33" s="13"/>
      <c r="BX33" s="9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2"/>
      <c r="CJ33" s="2"/>
      <c r="CK33" s="2"/>
      <c r="CL33" s="2"/>
      <c r="CM33" s="2"/>
    </row>
    <row r="34" spans="1:91" ht="3.95" customHeight="1">
      <c r="A34" s="15"/>
      <c r="B34" s="15"/>
      <c r="C34" s="15"/>
      <c r="D34" s="15"/>
      <c r="E34" s="15"/>
      <c r="F34" s="15"/>
      <c r="G34" s="15"/>
      <c r="H34" s="173"/>
      <c r="I34" s="173"/>
      <c r="J34" s="173"/>
      <c r="K34" s="173"/>
      <c r="L34" s="514"/>
      <c r="M34" s="514"/>
      <c r="N34" s="514"/>
      <c r="O34" s="514"/>
      <c r="P34" s="515"/>
      <c r="Q34" s="516"/>
      <c r="R34" s="516"/>
      <c r="S34" s="516"/>
      <c r="T34" s="516"/>
      <c r="U34" s="516"/>
      <c r="V34" s="516"/>
      <c r="W34" s="516"/>
      <c r="X34" s="516"/>
      <c r="Y34" s="516"/>
      <c r="Z34" s="517"/>
      <c r="AA34" s="517"/>
      <c r="AB34" s="495"/>
      <c r="AC34" s="16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172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73"/>
      <c r="BD34" s="9"/>
      <c r="BE34" s="8"/>
      <c r="BF34" s="8"/>
      <c r="BG34" s="8"/>
      <c r="BH34" s="8"/>
      <c r="BI34" s="8"/>
      <c r="BJ34" s="8"/>
      <c r="BK34" s="8"/>
      <c r="BL34" s="13"/>
      <c r="BM34" s="13"/>
      <c r="BN34" s="13"/>
      <c r="BO34" s="13"/>
      <c r="BP34" s="13"/>
      <c r="BQ34" s="13"/>
      <c r="BR34" s="13"/>
      <c r="BS34" s="13"/>
      <c r="BT34" s="13"/>
      <c r="BU34" s="12"/>
      <c r="BV34" s="12"/>
      <c r="BW34" s="13"/>
      <c r="BX34" s="9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2"/>
      <c r="CJ34" s="2"/>
      <c r="CK34" s="2"/>
      <c r="CL34" s="2"/>
      <c r="CM34" s="2"/>
    </row>
    <row r="35" spans="1:91" ht="3.95" customHeight="1">
      <c r="A35" s="15"/>
      <c r="B35" s="15"/>
      <c r="C35" s="15"/>
      <c r="D35" s="15"/>
      <c r="E35" s="15"/>
      <c r="F35" s="15"/>
      <c r="G35" s="15"/>
      <c r="H35" s="173"/>
      <c r="I35" s="173"/>
      <c r="J35" s="173"/>
      <c r="K35" s="173"/>
      <c r="L35" s="514"/>
      <c r="M35" s="514"/>
      <c r="N35" s="514"/>
      <c r="O35" s="514"/>
      <c r="P35" s="515"/>
      <c r="Q35" s="516"/>
      <c r="R35" s="516"/>
      <c r="S35" s="516"/>
      <c r="T35" s="516"/>
      <c r="U35" s="516"/>
      <c r="V35" s="516"/>
      <c r="W35" s="516"/>
      <c r="X35" s="516"/>
      <c r="Y35" s="516"/>
      <c r="Z35" s="517"/>
      <c r="AA35" s="517"/>
      <c r="AB35" s="19"/>
      <c r="AC35" s="25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24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73"/>
      <c r="BD35" s="9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10"/>
      <c r="BW35" s="13"/>
      <c r="BX35" s="9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2"/>
      <c r="CJ35" s="2"/>
      <c r="CK35" s="2"/>
      <c r="CL35" s="2"/>
      <c r="CM35" s="2"/>
    </row>
    <row r="36" spans="1:91" ht="3.95" customHeight="1">
      <c r="A36" s="15"/>
      <c r="B36" s="15"/>
      <c r="C36" s="15"/>
      <c r="D36" s="15"/>
      <c r="E36" s="15"/>
      <c r="F36" s="15"/>
      <c r="G36" s="15"/>
      <c r="H36" s="173"/>
      <c r="I36" s="173"/>
      <c r="J36" s="173"/>
      <c r="K36" s="173"/>
      <c r="L36" s="514"/>
      <c r="M36" s="514"/>
      <c r="N36" s="514"/>
      <c r="O36" s="514"/>
      <c r="P36" s="515"/>
      <c r="Q36" s="516"/>
      <c r="R36" s="516"/>
      <c r="S36" s="516"/>
      <c r="T36" s="516"/>
      <c r="U36" s="516"/>
      <c r="V36" s="516"/>
      <c r="W36" s="516"/>
      <c r="X36" s="516"/>
      <c r="Y36" s="516"/>
      <c r="Z36" s="517"/>
      <c r="AA36" s="517"/>
      <c r="AB36" s="26"/>
      <c r="AC36" s="25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24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73"/>
      <c r="BD36" s="9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10"/>
      <c r="BW36" s="9"/>
      <c r="BX36" s="9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2"/>
      <c r="CJ36" s="2"/>
      <c r="CK36" s="2"/>
      <c r="CL36" s="2"/>
      <c r="CM36" s="2"/>
    </row>
    <row r="37" spans="1:91" ht="3.95" customHeight="1">
      <c r="A37" s="15"/>
      <c r="B37" s="15"/>
      <c r="C37" s="15"/>
      <c r="D37" s="15"/>
      <c r="E37" s="15"/>
      <c r="F37" s="15"/>
      <c r="G37" s="15"/>
      <c r="H37" s="173"/>
      <c r="I37" s="173"/>
      <c r="J37" s="173"/>
      <c r="K37" s="173"/>
      <c r="L37" s="177"/>
      <c r="M37" s="177"/>
      <c r="N37" s="180"/>
      <c r="O37" s="181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7"/>
      <c r="AB37" s="26"/>
      <c r="AC37" s="25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24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73"/>
      <c r="BD37" s="9"/>
      <c r="BE37" s="8"/>
      <c r="BF37" s="8"/>
      <c r="BG37" s="8"/>
      <c r="BH37" s="8"/>
      <c r="BI37" s="8"/>
      <c r="BV37" s="10"/>
      <c r="BW37" s="9"/>
      <c r="BX37" s="9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2"/>
      <c r="CJ37" s="2"/>
      <c r="CK37" s="2"/>
      <c r="CL37" s="2"/>
      <c r="CM37" s="2"/>
    </row>
    <row r="38" spans="1:91" ht="3.95" customHeight="1">
      <c r="A38" s="15"/>
      <c r="B38" s="15"/>
      <c r="C38" s="15"/>
      <c r="D38" s="15"/>
      <c r="E38" s="15"/>
      <c r="F38" s="15"/>
      <c r="G38" s="15"/>
      <c r="H38" s="173"/>
      <c r="I38" s="173"/>
      <c r="J38" s="173"/>
      <c r="K38" s="173"/>
      <c r="L38" s="177"/>
      <c r="M38" s="177"/>
      <c r="N38" s="181"/>
      <c r="O38" s="181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7"/>
      <c r="AB38" s="26"/>
      <c r="AC38" s="25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24"/>
      <c r="AQ38" s="16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9"/>
      <c r="BE38" s="8"/>
      <c r="BF38" s="8"/>
      <c r="BG38" s="8"/>
      <c r="BH38" s="8"/>
      <c r="BI38" s="8"/>
      <c r="BV38" s="10"/>
      <c r="BW38" s="9"/>
      <c r="BX38" s="9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2"/>
      <c r="CJ38" s="2"/>
      <c r="CK38" s="2"/>
      <c r="CL38" s="2"/>
      <c r="CM38" s="2"/>
    </row>
    <row r="39" spans="1:91" ht="3.95" customHeight="1">
      <c r="A39" s="15"/>
      <c r="B39" s="15"/>
      <c r="C39" s="15"/>
      <c r="D39" s="15"/>
      <c r="E39" s="15"/>
      <c r="F39" s="15"/>
      <c r="G39" s="15"/>
      <c r="H39" s="173"/>
      <c r="I39" s="173"/>
      <c r="J39" s="173"/>
      <c r="K39" s="173"/>
      <c r="L39" s="177"/>
      <c r="M39" s="177"/>
      <c r="N39" s="173"/>
      <c r="O39" s="173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7"/>
      <c r="AB39" s="26"/>
      <c r="AC39" s="25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24"/>
      <c r="AQ39" s="16"/>
      <c r="AR39" s="517" t="s">
        <v>155</v>
      </c>
      <c r="AS39" s="517"/>
      <c r="AT39" s="517"/>
      <c r="AU39" s="517"/>
      <c r="AV39" s="517"/>
      <c r="AW39" s="517"/>
      <c r="AX39" s="517"/>
      <c r="AY39" s="517"/>
      <c r="AZ39" s="517"/>
      <c r="BA39" s="517"/>
      <c r="BB39" s="517"/>
      <c r="BC39" s="517"/>
      <c r="BD39" s="9"/>
      <c r="BE39" s="8"/>
      <c r="BF39" s="8"/>
      <c r="BG39" s="8"/>
      <c r="BH39" s="8"/>
      <c r="BI39" s="8"/>
      <c r="BV39" s="10"/>
      <c r="BW39" s="9"/>
      <c r="BX39" s="9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2"/>
      <c r="CJ39" s="2"/>
      <c r="CK39" s="2"/>
      <c r="CL39" s="2"/>
      <c r="CM39" s="2"/>
    </row>
    <row r="40" spans="1:91" ht="3.95" customHeight="1">
      <c r="A40" s="15"/>
      <c r="B40" s="15"/>
      <c r="C40" s="15"/>
      <c r="D40" s="15"/>
      <c r="E40" s="15"/>
      <c r="F40" s="15"/>
      <c r="G40" s="15"/>
      <c r="H40" s="173"/>
      <c r="I40" s="173"/>
      <c r="J40" s="173"/>
      <c r="K40" s="173"/>
      <c r="L40" s="173"/>
      <c r="M40" s="177"/>
      <c r="N40" s="173"/>
      <c r="O40" s="173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7"/>
      <c r="AB40" s="26"/>
      <c r="AC40" s="25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24"/>
      <c r="AQ40" s="16"/>
      <c r="AR40" s="517"/>
      <c r="AS40" s="517"/>
      <c r="AT40" s="517"/>
      <c r="AU40" s="517"/>
      <c r="AV40" s="517"/>
      <c r="AW40" s="517"/>
      <c r="AX40" s="517"/>
      <c r="AY40" s="517"/>
      <c r="AZ40" s="517"/>
      <c r="BA40" s="517"/>
      <c r="BB40" s="517"/>
      <c r="BC40" s="517"/>
      <c r="BD40" s="9"/>
      <c r="BE40" s="8"/>
      <c r="BF40" s="8"/>
      <c r="BG40" s="8"/>
      <c r="BH40" s="8"/>
      <c r="BI40" s="8"/>
      <c r="BV40" s="10"/>
      <c r="BW40" s="9"/>
      <c r="BX40" s="9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2"/>
      <c r="CJ40" s="2"/>
      <c r="CK40" s="2"/>
      <c r="CL40" s="2"/>
      <c r="CM40" s="2"/>
    </row>
    <row r="41" spans="1:91" ht="3.95" customHeight="1">
      <c r="A41" s="15"/>
      <c r="B41" s="15"/>
      <c r="C41" s="15"/>
      <c r="D41" s="15"/>
      <c r="E41" s="15"/>
      <c r="F41" s="15"/>
      <c r="G41" s="15"/>
      <c r="H41" s="173"/>
      <c r="I41" s="173"/>
      <c r="J41" s="173"/>
      <c r="K41" s="173"/>
      <c r="L41" s="173"/>
      <c r="M41" s="177"/>
      <c r="N41" s="173"/>
      <c r="O41" s="173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7"/>
      <c r="AB41" s="26"/>
      <c r="AC41" s="25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24"/>
      <c r="AQ41" s="6"/>
      <c r="AR41" s="517"/>
      <c r="AS41" s="517"/>
      <c r="AT41" s="517"/>
      <c r="AU41" s="517"/>
      <c r="AV41" s="517"/>
      <c r="AW41" s="517"/>
      <c r="AX41" s="517"/>
      <c r="AY41" s="517"/>
      <c r="AZ41" s="517"/>
      <c r="BA41" s="517"/>
      <c r="BB41" s="517"/>
      <c r="BC41" s="517"/>
      <c r="BD41" s="9"/>
      <c r="BE41" s="8"/>
      <c r="BF41" s="8"/>
      <c r="BG41" s="8"/>
      <c r="BH41" s="8"/>
      <c r="BI41" s="8"/>
      <c r="BV41" s="10"/>
      <c r="BW41" s="9"/>
      <c r="BX41" s="9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2"/>
      <c r="CJ41" s="2"/>
      <c r="CK41" s="2"/>
      <c r="CL41" s="2"/>
      <c r="CM41" s="2"/>
    </row>
    <row r="42" spans="1:91" ht="3.95" customHeight="1">
      <c r="A42" s="15"/>
      <c r="B42" s="15"/>
      <c r="C42" s="15"/>
      <c r="D42" s="15"/>
      <c r="E42" s="15"/>
      <c r="F42" s="15"/>
      <c r="G42" s="15"/>
      <c r="H42" s="173"/>
      <c r="I42" s="173"/>
      <c r="J42" s="173"/>
      <c r="K42" s="173"/>
      <c r="L42" s="177"/>
      <c r="M42" s="177"/>
      <c r="N42" s="173"/>
      <c r="O42" s="173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7"/>
      <c r="AB42" s="26"/>
      <c r="AC42" s="25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24"/>
      <c r="AQ42" s="173"/>
      <c r="AR42" s="517"/>
      <c r="AS42" s="517"/>
      <c r="AT42" s="517"/>
      <c r="AU42" s="517"/>
      <c r="AV42" s="517"/>
      <c r="AW42" s="517"/>
      <c r="AX42" s="517"/>
      <c r="AY42" s="517"/>
      <c r="AZ42" s="517"/>
      <c r="BA42" s="517"/>
      <c r="BB42" s="517"/>
      <c r="BC42" s="517"/>
      <c r="BD42" s="9"/>
      <c r="BE42" s="8"/>
      <c r="BF42" s="8"/>
      <c r="BG42" s="8"/>
      <c r="BH42" s="8"/>
      <c r="BI42" s="8"/>
      <c r="BV42" s="10"/>
      <c r="BW42" s="9"/>
      <c r="BX42" s="9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2"/>
      <c r="CJ42" s="2"/>
      <c r="CK42" s="2"/>
      <c r="CL42" s="2"/>
      <c r="CM42" s="2"/>
    </row>
    <row r="43" spans="1:91" ht="3.95" customHeight="1">
      <c r="A43" s="15"/>
      <c r="B43" s="15"/>
      <c r="C43" s="15"/>
      <c r="D43" s="15"/>
      <c r="E43" s="15"/>
      <c r="F43" s="15"/>
      <c r="G43" s="15"/>
      <c r="H43" s="173"/>
      <c r="I43" s="173"/>
      <c r="J43" s="173"/>
      <c r="K43" s="173"/>
      <c r="L43" s="177"/>
      <c r="M43" s="177"/>
      <c r="N43" s="173"/>
      <c r="O43" s="173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7"/>
      <c r="AB43" s="26"/>
      <c r="AC43" s="25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24"/>
      <c r="AQ43" s="173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73"/>
      <c r="BD43" s="9"/>
      <c r="BE43" s="8"/>
      <c r="BF43" s="8"/>
      <c r="BG43" s="8"/>
      <c r="BH43" s="8"/>
      <c r="BI43" s="8"/>
      <c r="BV43" s="10"/>
      <c r="BW43" s="9"/>
      <c r="BX43" s="9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2"/>
      <c r="CJ43" s="2"/>
      <c r="CK43" s="2"/>
      <c r="CL43" s="2"/>
      <c r="CM43" s="2"/>
    </row>
    <row r="44" spans="1:91" ht="3.95" customHeight="1">
      <c r="A44" s="15"/>
      <c r="B44" s="15"/>
      <c r="C44" s="15"/>
      <c r="D44" s="15"/>
      <c r="E44" s="15"/>
      <c r="F44" s="15"/>
      <c r="G44" s="15"/>
      <c r="H44" s="173"/>
      <c r="I44" s="173"/>
      <c r="J44" s="173"/>
      <c r="K44" s="173"/>
      <c r="L44" s="177"/>
      <c r="M44" s="177"/>
      <c r="N44" s="178"/>
      <c r="O44" s="173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7"/>
      <c r="AB44" s="26"/>
      <c r="AC44" s="25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24"/>
      <c r="AQ44" s="173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3"/>
      <c r="BV44" s="10"/>
      <c r="BW44" s="9"/>
      <c r="BX44" s="9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2"/>
      <c r="CJ44" s="2"/>
      <c r="CK44" s="2"/>
      <c r="CL44" s="2"/>
      <c r="CM44" s="2"/>
    </row>
    <row r="45" spans="1:91" ht="3.95" customHeight="1">
      <c r="A45" s="15"/>
      <c r="B45" s="15"/>
      <c r="C45" s="15"/>
      <c r="D45" s="15"/>
      <c r="E45" s="15"/>
      <c r="F45" s="15"/>
      <c r="G45" s="15"/>
      <c r="H45" s="173"/>
      <c r="I45" s="173"/>
      <c r="J45" s="173"/>
      <c r="K45" s="173"/>
      <c r="L45" s="514" t="s">
        <v>41</v>
      </c>
      <c r="M45" s="514"/>
      <c r="N45" s="514"/>
      <c r="O45" s="514"/>
      <c r="P45" s="515" t="s">
        <v>156</v>
      </c>
      <c r="Q45" s="516"/>
      <c r="R45" s="516"/>
      <c r="S45" s="516"/>
      <c r="T45" s="516"/>
      <c r="U45" s="516"/>
      <c r="V45" s="516"/>
      <c r="W45" s="516"/>
      <c r="X45" s="516"/>
      <c r="Y45" s="516"/>
      <c r="Z45" s="517">
        <v>7</v>
      </c>
      <c r="AA45" s="517"/>
      <c r="AB45" s="26"/>
      <c r="AC45" s="25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24"/>
      <c r="AQ45" s="17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V45" s="10"/>
      <c r="BW45" s="9"/>
      <c r="BX45" s="9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2"/>
      <c r="CJ45" s="2"/>
      <c r="CK45" s="2"/>
      <c r="CL45" s="2"/>
      <c r="CM45" s="2"/>
    </row>
    <row r="46" spans="1:91" ht="3.95" customHeight="1">
      <c r="A46" s="15"/>
      <c r="B46" s="15"/>
      <c r="C46" s="15"/>
      <c r="D46" s="15"/>
      <c r="E46" s="15"/>
      <c r="F46" s="15"/>
      <c r="G46" s="15"/>
      <c r="H46" s="173"/>
      <c r="I46" s="173"/>
      <c r="J46" s="173"/>
      <c r="K46" s="173"/>
      <c r="L46" s="514"/>
      <c r="M46" s="514"/>
      <c r="N46" s="514"/>
      <c r="O46" s="514"/>
      <c r="P46" s="515"/>
      <c r="Q46" s="516"/>
      <c r="R46" s="516"/>
      <c r="S46" s="516"/>
      <c r="T46" s="516"/>
      <c r="U46" s="516"/>
      <c r="V46" s="516"/>
      <c r="W46" s="516"/>
      <c r="X46" s="516"/>
      <c r="Y46" s="516"/>
      <c r="Z46" s="517"/>
      <c r="AA46" s="517"/>
      <c r="AB46" s="26"/>
      <c r="AC46" s="25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24"/>
      <c r="AQ46" s="17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V46" s="10"/>
      <c r="BW46" s="9"/>
      <c r="BX46" s="9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2"/>
      <c r="CJ46" s="2"/>
      <c r="CK46" s="2"/>
      <c r="CL46" s="2"/>
      <c r="CM46" s="2"/>
    </row>
    <row r="47" spans="1:91" ht="3.95" customHeight="1">
      <c r="A47" s="15"/>
      <c r="B47" s="15"/>
      <c r="C47" s="15"/>
      <c r="D47" s="15"/>
      <c r="E47" s="15"/>
      <c r="F47" s="15"/>
      <c r="G47" s="15"/>
      <c r="H47" s="173"/>
      <c r="I47" s="173"/>
      <c r="J47" s="173"/>
      <c r="K47" s="173"/>
      <c r="L47" s="514"/>
      <c r="M47" s="514"/>
      <c r="N47" s="514"/>
      <c r="O47" s="514"/>
      <c r="P47" s="515"/>
      <c r="Q47" s="516"/>
      <c r="R47" s="516"/>
      <c r="S47" s="516"/>
      <c r="T47" s="516"/>
      <c r="U47" s="516"/>
      <c r="V47" s="516"/>
      <c r="W47" s="516"/>
      <c r="X47" s="516"/>
      <c r="Y47" s="516"/>
      <c r="Z47" s="517"/>
      <c r="AA47" s="517"/>
      <c r="AB47" s="512"/>
      <c r="AC47" s="16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172"/>
      <c r="AQ47" s="17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V47" s="10"/>
      <c r="BW47" s="9"/>
      <c r="BX47" s="9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2"/>
      <c r="CJ47" s="2"/>
      <c r="CK47" s="2"/>
      <c r="CL47" s="2"/>
      <c r="CM47" s="2"/>
    </row>
    <row r="48" spans="1:91" ht="3.95" customHeight="1">
      <c r="A48" s="15"/>
      <c r="B48" s="15"/>
      <c r="C48" s="15"/>
      <c r="D48" s="15"/>
      <c r="E48" s="15"/>
      <c r="F48" s="15"/>
      <c r="G48" s="15"/>
      <c r="H48" s="173"/>
      <c r="I48" s="173"/>
      <c r="J48" s="173"/>
      <c r="K48" s="173"/>
      <c r="L48" s="514"/>
      <c r="M48" s="514"/>
      <c r="N48" s="514"/>
      <c r="O48" s="514"/>
      <c r="P48" s="515"/>
      <c r="Q48" s="516"/>
      <c r="R48" s="516"/>
      <c r="S48" s="516"/>
      <c r="T48" s="516"/>
      <c r="U48" s="516"/>
      <c r="V48" s="516"/>
      <c r="W48" s="516"/>
      <c r="X48" s="516"/>
      <c r="Y48" s="516"/>
      <c r="Z48" s="517"/>
      <c r="AA48" s="517"/>
      <c r="AB48" s="512"/>
      <c r="AC48" s="16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172"/>
      <c r="AQ48" s="17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V48" s="10"/>
      <c r="BW48" s="9"/>
      <c r="BX48" s="9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2"/>
      <c r="CJ48" s="2"/>
      <c r="CK48" s="2"/>
      <c r="CL48" s="2"/>
      <c r="CM48" s="2"/>
    </row>
    <row r="49" spans="1:91" ht="3.95" customHeight="1">
      <c r="A49" s="15"/>
      <c r="B49" s="15"/>
      <c r="C49" s="15"/>
      <c r="D49" s="15"/>
      <c r="E49" s="15"/>
      <c r="F49" s="15"/>
      <c r="G49" s="15"/>
      <c r="H49" s="173"/>
      <c r="I49" s="173"/>
      <c r="J49" s="173"/>
      <c r="K49" s="173"/>
      <c r="L49" s="177"/>
      <c r="M49" s="177"/>
      <c r="N49" s="178"/>
      <c r="O49" s="173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7"/>
      <c r="AB49" s="512"/>
      <c r="AC49" s="16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172"/>
      <c r="AQ49" s="17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V49" s="10"/>
      <c r="BW49" s="9"/>
      <c r="BX49" s="9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2"/>
      <c r="CJ49" s="2"/>
      <c r="CK49" s="2"/>
      <c r="CL49" s="2"/>
      <c r="CM49" s="2"/>
    </row>
    <row r="50" spans="1:91" ht="3.95" customHeight="1">
      <c r="A50" s="15"/>
      <c r="B50" s="15"/>
      <c r="C50" s="15"/>
      <c r="D50" s="15"/>
      <c r="E50" s="15"/>
      <c r="F50" s="15"/>
      <c r="G50" s="15"/>
      <c r="H50" s="173"/>
      <c r="I50" s="173"/>
      <c r="J50" s="173"/>
      <c r="K50" s="173"/>
      <c r="L50" s="177"/>
      <c r="M50" s="177"/>
      <c r="N50" s="173"/>
      <c r="O50" s="173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7"/>
      <c r="AB50" s="172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7"/>
      <c r="AP50" s="495"/>
      <c r="AQ50" s="173"/>
      <c r="AR50" s="3"/>
      <c r="AS50" s="3"/>
      <c r="AT50" s="3"/>
      <c r="AU50" s="3"/>
      <c r="AV50" s="3"/>
      <c r="AW50" s="3"/>
      <c r="AX50" s="3"/>
      <c r="AY50" s="3"/>
      <c r="AZ50" s="3"/>
      <c r="BA50" s="7"/>
      <c r="BB50" s="7"/>
      <c r="BC50" s="7"/>
      <c r="BD50" s="2"/>
      <c r="BE50" s="2"/>
      <c r="BV50" s="10"/>
      <c r="BW50" s="9"/>
      <c r="BX50" s="9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2"/>
      <c r="CJ50" s="2"/>
      <c r="CK50" s="2"/>
      <c r="CL50" s="2"/>
      <c r="CM50" s="2"/>
    </row>
    <row r="51" spans="1:91" ht="3.95" customHeight="1">
      <c r="A51" s="15"/>
      <c r="B51" s="15"/>
      <c r="C51" s="15"/>
      <c r="D51" s="15"/>
      <c r="E51" s="15"/>
      <c r="F51" s="15"/>
      <c r="G51" s="15"/>
      <c r="H51" s="173"/>
      <c r="I51" s="173"/>
      <c r="J51" s="173"/>
      <c r="K51" s="173"/>
      <c r="L51" s="177"/>
      <c r="M51" s="177"/>
      <c r="N51" s="173"/>
      <c r="O51" s="173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7"/>
      <c r="AB51" s="172"/>
      <c r="AC51" s="16"/>
      <c r="AD51" s="526" t="s">
        <v>156</v>
      </c>
      <c r="AE51" s="526"/>
      <c r="AF51" s="526"/>
      <c r="AG51" s="526"/>
      <c r="AH51" s="526"/>
      <c r="AI51" s="526"/>
      <c r="AJ51" s="526"/>
      <c r="AK51" s="526"/>
      <c r="AL51" s="526"/>
      <c r="AM51" s="526"/>
      <c r="AN51" s="517">
        <v>0</v>
      </c>
      <c r="AO51" s="517"/>
      <c r="AP51" s="495"/>
      <c r="AQ51" s="173"/>
      <c r="AR51" s="3"/>
      <c r="AS51" s="3"/>
      <c r="AT51" s="3"/>
      <c r="AU51" s="3"/>
      <c r="AV51" s="3"/>
      <c r="AW51" s="3"/>
      <c r="AX51" s="3"/>
      <c r="AY51" s="3"/>
      <c r="AZ51" s="3"/>
      <c r="BA51" s="7"/>
      <c r="BB51" s="7"/>
      <c r="BC51" s="7"/>
      <c r="BD51" s="2"/>
      <c r="BE51" s="2"/>
      <c r="BV51" s="10"/>
      <c r="BW51" s="9"/>
      <c r="BX51" s="9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2"/>
      <c r="CJ51" s="2"/>
      <c r="CK51" s="2"/>
      <c r="CL51" s="2"/>
      <c r="CM51" s="2"/>
    </row>
    <row r="52" spans="1:91" ht="3.95" customHeight="1">
      <c r="A52" s="15"/>
      <c r="B52" s="15"/>
      <c r="C52" s="15"/>
      <c r="D52" s="15"/>
      <c r="E52" s="15"/>
      <c r="F52" s="15"/>
      <c r="G52" s="15"/>
      <c r="H52" s="173"/>
      <c r="I52" s="173"/>
      <c r="J52" s="173"/>
      <c r="K52" s="173"/>
      <c r="L52" s="173"/>
      <c r="M52" s="177"/>
      <c r="N52" s="173"/>
      <c r="O52" s="173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7"/>
      <c r="AB52" s="172"/>
      <c r="AC52" s="16"/>
      <c r="AD52" s="526"/>
      <c r="AE52" s="526"/>
      <c r="AF52" s="526"/>
      <c r="AG52" s="526"/>
      <c r="AH52" s="526"/>
      <c r="AI52" s="526"/>
      <c r="AJ52" s="526"/>
      <c r="AK52" s="526"/>
      <c r="AL52" s="526"/>
      <c r="AM52" s="526"/>
      <c r="AN52" s="517"/>
      <c r="AO52" s="517"/>
      <c r="AP52" s="495"/>
      <c r="AQ52" s="173"/>
      <c r="AR52" s="3"/>
      <c r="AS52" s="3"/>
      <c r="AT52" s="3"/>
      <c r="AU52" s="3"/>
      <c r="AV52" s="3"/>
      <c r="AW52" s="3"/>
      <c r="AX52" s="3"/>
      <c r="AY52" s="3"/>
      <c r="AZ52" s="3"/>
      <c r="BA52" s="7"/>
      <c r="BB52" s="7"/>
      <c r="BC52" s="7"/>
      <c r="BD52" s="2"/>
      <c r="BE52" s="2"/>
      <c r="BV52" s="10"/>
      <c r="BW52" s="9"/>
      <c r="BX52" s="9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2"/>
      <c r="CJ52" s="2"/>
      <c r="CK52" s="2"/>
      <c r="CL52" s="2"/>
      <c r="CM52" s="2"/>
    </row>
    <row r="53" spans="1:91" ht="3.95" customHeight="1">
      <c r="A53" s="15"/>
      <c r="B53" s="15"/>
      <c r="C53" s="15"/>
      <c r="D53" s="15"/>
      <c r="E53" s="15"/>
      <c r="F53" s="15"/>
      <c r="G53" s="15"/>
      <c r="H53" s="173"/>
      <c r="I53" s="173"/>
      <c r="J53" s="173"/>
      <c r="K53" s="173"/>
      <c r="L53" s="173"/>
      <c r="M53" s="177"/>
      <c r="N53" s="173"/>
      <c r="O53" s="173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7"/>
      <c r="AB53" s="172"/>
      <c r="AC53" s="6"/>
      <c r="AD53" s="526"/>
      <c r="AE53" s="526"/>
      <c r="AF53" s="526"/>
      <c r="AG53" s="526"/>
      <c r="AH53" s="526"/>
      <c r="AI53" s="526"/>
      <c r="AJ53" s="526"/>
      <c r="AK53" s="526"/>
      <c r="AL53" s="526"/>
      <c r="AM53" s="526"/>
      <c r="AN53" s="517"/>
      <c r="AO53" s="517"/>
      <c r="AP53" s="16"/>
      <c r="AQ53" s="173"/>
      <c r="AR53" s="3"/>
      <c r="AS53" s="3"/>
      <c r="AT53" s="3"/>
      <c r="AU53" s="3"/>
      <c r="AV53" s="3"/>
      <c r="AW53" s="3"/>
      <c r="AX53" s="3"/>
      <c r="AY53" s="3"/>
      <c r="AZ53" s="3"/>
      <c r="BA53" s="5"/>
      <c r="BB53" s="5"/>
      <c r="BC53" s="5"/>
      <c r="BD53" s="13"/>
      <c r="BE53" s="2"/>
      <c r="BV53" s="10"/>
      <c r="BW53" s="9"/>
      <c r="BX53" s="9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2"/>
      <c r="CJ53" s="2"/>
      <c r="CK53" s="2"/>
      <c r="CL53" s="2"/>
      <c r="CM53" s="2"/>
    </row>
    <row r="54" spans="1:91" ht="3.95" customHeight="1">
      <c r="A54" s="15"/>
      <c r="B54" s="15"/>
      <c r="C54" s="15"/>
      <c r="D54" s="15"/>
      <c r="E54" s="15"/>
      <c r="F54" s="15"/>
      <c r="G54" s="15"/>
      <c r="H54" s="173"/>
      <c r="I54" s="173"/>
      <c r="J54" s="173"/>
      <c r="K54" s="173"/>
      <c r="L54" s="177"/>
      <c r="M54" s="177"/>
      <c r="N54" s="173"/>
      <c r="O54" s="173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7"/>
      <c r="AB54" s="172"/>
      <c r="AC54" s="16"/>
      <c r="AD54" s="526"/>
      <c r="AE54" s="526"/>
      <c r="AF54" s="526"/>
      <c r="AG54" s="526"/>
      <c r="AH54" s="526"/>
      <c r="AI54" s="526"/>
      <c r="AJ54" s="526"/>
      <c r="AK54" s="526"/>
      <c r="AL54" s="526"/>
      <c r="AM54" s="526"/>
      <c r="AN54" s="517"/>
      <c r="AO54" s="517"/>
      <c r="AP54" s="16"/>
      <c r="AQ54" s="173"/>
      <c r="AR54" s="3"/>
      <c r="AS54" s="3"/>
      <c r="AT54" s="3"/>
      <c r="AU54" s="3"/>
      <c r="AV54" s="3"/>
      <c r="AW54" s="3"/>
      <c r="AX54" s="3"/>
      <c r="AY54" s="3"/>
      <c r="AZ54" s="3"/>
      <c r="BA54" s="5"/>
      <c r="BB54" s="5"/>
      <c r="BC54" s="5"/>
      <c r="BD54" s="13"/>
      <c r="BE54" s="2"/>
      <c r="BV54" s="10"/>
      <c r="BW54" s="9"/>
      <c r="BX54" s="9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2"/>
      <c r="CJ54" s="2"/>
      <c r="CK54" s="2"/>
      <c r="CL54" s="2"/>
      <c r="CM54" s="2"/>
    </row>
    <row r="55" spans="1:91" ht="3.95" customHeight="1">
      <c r="A55" s="15"/>
      <c r="B55" s="15"/>
      <c r="C55" s="15"/>
      <c r="D55" s="15"/>
      <c r="E55" s="15"/>
      <c r="F55" s="15"/>
      <c r="G55" s="15"/>
      <c r="H55" s="173"/>
      <c r="I55" s="173"/>
      <c r="J55" s="173"/>
      <c r="K55" s="173"/>
      <c r="L55" s="177"/>
      <c r="M55" s="177"/>
      <c r="N55" s="173"/>
      <c r="O55" s="173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7"/>
      <c r="AB55" s="172"/>
      <c r="AC55" s="16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7"/>
      <c r="AP55" s="16"/>
      <c r="AQ55" s="173"/>
      <c r="AR55" s="3"/>
      <c r="AS55" s="3"/>
      <c r="AT55" s="3"/>
      <c r="AU55" s="3"/>
      <c r="AV55" s="3"/>
      <c r="AW55" s="3"/>
      <c r="AX55" s="3"/>
      <c r="AY55" s="3"/>
      <c r="AZ55" s="3"/>
      <c r="BA55" s="5"/>
      <c r="BB55" s="5"/>
      <c r="BC55" s="5"/>
      <c r="BD55" s="13"/>
      <c r="BE55" s="2"/>
      <c r="BV55" s="12"/>
      <c r="BW55" s="9"/>
      <c r="BX55" s="9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"/>
      <c r="CJ55" s="2"/>
      <c r="CK55" s="2"/>
      <c r="CL55" s="2"/>
      <c r="CM55" s="2"/>
    </row>
    <row r="56" spans="1:91" ht="3.95" customHeight="1">
      <c r="A56" s="15"/>
      <c r="B56" s="15"/>
      <c r="C56" s="15"/>
      <c r="D56" s="15"/>
      <c r="E56" s="15"/>
      <c r="F56" s="15"/>
      <c r="G56" s="15"/>
      <c r="H56" s="173"/>
      <c r="I56" s="173"/>
      <c r="J56" s="173"/>
      <c r="K56" s="173"/>
      <c r="L56" s="177"/>
      <c r="M56" s="177"/>
      <c r="N56" s="178"/>
      <c r="O56" s="173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7"/>
      <c r="AB56" s="495"/>
      <c r="AC56" s="16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7"/>
      <c r="AP56" s="16"/>
      <c r="AQ56" s="173"/>
      <c r="AR56" s="3"/>
      <c r="AS56" s="3"/>
      <c r="AT56" s="3"/>
      <c r="AU56" s="3"/>
      <c r="AV56" s="3"/>
      <c r="AW56" s="3"/>
      <c r="AX56" s="3"/>
      <c r="AY56" s="3"/>
      <c r="AZ56" s="3"/>
      <c r="BA56" s="5"/>
      <c r="BB56" s="5"/>
      <c r="BC56" s="5"/>
      <c r="BD56" s="13"/>
      <c r="BE56" s="2"/>
      <c r="BT56" s="13"/>
      <c r="BU56" s="8"/>
      <c r="BV56" s="12"/>
      <c r="BW56" s="9"/>
      <c r="BX56" s="9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"/>
      <c r="CJ56" s="2"/>
      <c r="CK56" s="2"/>
      <c r="CL56" s="2"/>
      <c r="CM56" s="2"/>
    </row>
    <row r="57" spans="1:91" ht="3.95" customHeight="1">
      <c r="A57" s="15"/>
      <c r="B57" s="15"/>
      <c r="C57" s="15"/>
      <c r="D57" s="15"/>
      <c r="E57" s="15"/>
      <c r="F57" s="15"/>
      <c r="G57" s="15"/>
      <c r="H57" s="173"/>
      <c r="I57" s="173"/>
      <c r="J57" s="173"/>
      <c r="K57" s="173"/>
      <c r="L57" s="527" t="s">
        <v>42</v>
      </c>
      <c r="M57" s="528"/>
      <c r="N57" s="528"/>
      <c r="O57" s="529"/>
      <c r="P57" s="536" t="s">
        <v>158</v>
      </c>
      <c r="Q57" s="526"/>
      <c r="R57" s="526"/>
      <c r="S57" s="526"/>
      <c r="T57" s="526"/>
      <c r="U57" s="526"/>
      <c r="V57" s="526"/>
      <c r="W57" s="526"/>
      <c r="X57" s="526"/>
      <c r="Y57" s="526"/>
      <c r="Z57" s="517">
        <v>0</v>
      </c>
      <c r="AA57" s="517"/>
      <c r="AB57" s="495"/>
      <c r="AC57" s="16"/>
      <c r="AD57" s="537" t="s">
        <v>1</v>
      </c>
      <c r="AE57" s="537"/>
      <c r="AF57" s="537"/>
      <c r="AG57" s="537"/>
      <c r="AH57" s="537"/>
      <c r="AI57" s="537"/>
      <c r="AJ57" s="537"/>
      <c r="AK57" s="538">
        <v>3</v>
      </c>
      <c r="AL57" s="538"/>
      <c r="AM57" s="538"/>
      <c r="AN57" s="538"/>
      <c r="AO57" s="538"/>
      <c r="AP57" s="173"/>
      <c r="AQ57" s="173"/>
      <c r="AR57" s="3"/>
      <c r="AS57" s="3"/>
      <c r="AT57" s="3"/>
      <c r="AU57" s="3"/>
      <c r="AV57" s="3"/>
      <c r="AW57" s="3"/>
      <c r="AX57" s="3"/>
      <c r="AY57" s="3"/>
      <c r="AZ57" s="3"/>
      <c r="BA57" s="7"/>
      <c r="BB57" s="7"/>
      <c r="BC57" s="7"/>
      <c r="BD57" s="9"/>
      <c r="BE57" s="2"/>
      <c r="BT57" s="13"/>
      <c r="BU57" s="8"/>
      <c r="BV57" s="12"/>
      <c r="BW57" s="9"/>
      <c r="BX57" s="9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"/>
      <c r="CJ57" s="2"/>
      <c r="CK57" s="2"/>
      <c r="CL57" s="2"/>
      <c r="CM57" s="2"/>
    </row>
    <row r="58" spans="1:91" ht="3.95" customHeight="1">
      <c r="A58" s="15"/>
      <c r="B58" s="15"/>
      <c r="C58" s="15"/>
      <c r="D58" s="15"/>
      <c r="E58" s="15"/>
      <c r="F58" s="15"/>
      <c r="G58" s="15"/>
      <c r="H58" s="173"/>
      <c r="I58" s="173"/>
      <c r="J58" s="173"/>
      <c r="K58" s="173"/>
      <c r="L58" s="530"/>
      <c r="M58" s="531"/>
      <c r="N58" s="531"/>
      <c r="O58" s="532"/>
      <c r="P58" s="536"/>
      <c r="Q58" s="526"/>
      <c r="R58" s="526"/>
      <c r="S58" s="526"/>
      <c r="T58" s="526"/>
      <c r="U58" s="526"/>
      <c r="V58" s="526"/>
      <c r="W58" s="526"/>
      <c r="X58" s="526"/>
      <c r="Y58" s="526"/>
      <c r="Z58" s="517"/>
      <c r="AA58" s="517"/>
      <c r="AB58" s="495"/>
      <c r="AC58" s="16"/>
      <c r="AD58" s="537"/>
      <c r="AE58" s="537"/>
      <c r="AF58" s="537"/>
      <c r="AG58" s="537"/>
      <c r="AH58" s="537"/>
      <c r="AI58" s="537"/>
      <c r="AJ58" s="537"/>
      <c r="AK58" s="538"/>
      <c r="AL58" s="538"/>
      <c r="AM58" s="538"/>
      <c r="AN58" s="538"/>
      <c r="AO58" s="538"/>
      <c r="AP58" s="21"/>
      <c r="AQ58" s="21"/>
      <c r="AR58" s="3"/>
      <c r="AS58" s="3"/>
      <c r="AT58" s="3"/>
      <c r="AU58" s="3"/>
      <c r="AV58" s="3"/>
      <c r="AW58" s="3"/>
      <c r="AX58" s="3"/>
      <c r="AY58" s="3"/>
      <c r="AZ58" s="3"/>
      <c r="BA58" s="7"/>
      <c r="BB58" s="7"/>
      <c r="BC58" s="7"/>
      <c r="BD58" s="9"/>
      <c r="BE58" s="2"/>
      <c r="BT58" s="13"/>
      <c r="BU58" s="8"/>
      <c r="BV58" s="12"/>
      <c r="BW58" s="9"/>
      <c r="BX58" s="9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"/>
      <c r="CJ58" s="2"/>
      <c r="CK58" s="2"/>
      <c r="CL58" s="2"/>
      <c r="CM58" s="2"/>
    </row>
    <row r="59" spans="1:91" ht="3.95" customHeight="1">
      <c r="A59" s="15"/>
      <c r="B59" s="15"/>
      <c r="C59" s="15"/>
      <c r="D59" s="15"/>
      <c r="E59" s="15"/>
      <c r="F59" s="15"/>
      <c r="G59" s="15"/>
      <c r="H59" s="173"/>
      <c r="I59" s="173"/>
      <c r="J59" s="173"/>
      <c r="K59" s="173"/>
      <c r="L59" s="530"/>
      <c r="M59" s="531"/>
      <c r="N59" s="531"/>
      <c r="O59" s="532"/>
      <c r="P59" s="536"/>
      <c r="Q59" s="526"/>
      <c r="R59" s="526"/>
      <c r="S59" s="526"/>
      <c r="T59" s="526"/>
      <c r="U59" s="526"/>
      <c r="V59" s="526"/>
      <c r="W59" s="526"/>
      <c r="X59" s="526"/>
      <c r="Y59" s="526"/>
      <c r="Z59" s="517"/>
      <c r="AA59" s="517"/>
      <c r="AB59" s="16"/>
      <c r="AC59" s="16"/>
      <c r="AD59" s="537"/>
      <c r="AE59" s="537"/>
      <c r="AF59" s="537"/>
      <c r="AG59" s="537"/>
      <c r="AH59" s="537"/>
      <c r="AI59" s="537"/>
      <c r="AJ59" s="537"/>
      <c r="AK59" s="538"/>
      <c r="AL59" s="538"/>
      <c r="AM59" s="538"/>
      <c r="AN59" s="538"/>
      <c r="AO59" s="538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5"/>
      <c r="BB59" s="5"/>
      <c r="BC59" s="5"/>
      <c r="BD59" s="13"/>
      <c r="BE59" s="2"/>
      <c r="BT59" s="9"/>
      <c r="BU59" s="9"/>
      <c r="BV59" s="10"/>
      <c r="BW59" s="9"/>
      <c r="BX59" s="9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2"/>
      <c r="CJ59" s="2"/>
      <c r="CK59" s="2"/>
      <c r="CL59" s="2"/>
      <c r="CM59" s="2"/>
    </row>
    <row r="60" spans="1:91" ht="3.95" customHeight="1">
      <c r="A60" s="15"/>
      <c r="B60" s="15"/>
      <c r="C60" s="15"/>
      <c r="D60" s="15"/>
      <c r="E60" s="15"/>
      <c r="F60" s="15"/>
      <c r="G60" s="15"/>
      <c r="H60" s="173"/>
      <c r="I60" s="173"/>
      <c r="J60" s="173"/>
      <c r="K60" s="173"/>
      <c r="L60" s="533"/>
      <c r="M60" s="534"/>
      <c r="N60" s="534"/>
      <c r="O60" s="535"/>
      <c r="P60" s="536"/>
      <c r="Q60" s="526"/>
      <c r="R60" s="526"/>
      <c r="S60" s="526"/>
      <c r="T60" s="526"/>
      <c r="U60" s="526"/>
      <c r="V60" s="526"/>
      <c r="W60" s="526"/>
      <c r="X60" s="526"/>
      <c r="Y60" s="526"/>
      <c r="Z60" s="517"/>
      <c r="AA60" s="517"/>
      <c r="AB60" s="16"/>
      <c r="AC60" s="19"/>
      <c r="AD60" s="537"/>
      <c r="AE60" s="537"/>
      <c r="AF60" s="537"/>
      <c r="AG60" s="537"/>
      <c r="AH60" s="537"/>
      <c r="AI60" s="537"/>
      <c r="AJ60" s="537"/>
      <c r="AK60" s="538"/>
      <c r="AL60" s="538"/>
      <c r="AM60" s="538"/>
      <c r="AN60" s="538"/>
      <c r="AO60" s="538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5"/>
      <c r="BB60" s="5"/>
      <c r="BC60" s="5"/>
      <c r="BD60" s="13"/>
      <c r="BE60" s="2"/>
      <c r="BT60" s="9"/>
      <c r="BU60" s="9"/>
      <c r="BV60" s="10"/>
      <c r="BW60" s="9"/>
      <c r="BX60" s="9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2"/>
      <c r="CJ60" s="2"/>
      <c r="CK60" s="2"/>
      <c r="CL60" s="2"/>
      <c r="CM60" s="2"/>
    </row>
    <row r="61" spans="1:91" ht="3.95" customHeight="1">
      <c r="A61" s="15"/>
      <c r="B61" s="15"/>
      <c r="C61" s="15"/>
      <c r="D61" s="15"/>
      <c r="E61" s="15"/>
      <c r="F61" s="15"/>
      <c r="G61" s="15"/>
      <c r="H61" s="173"/>
      <c r="I61" s="173"/>
      <c r="J61" s="173"/>
      <c r="K61" s="173"/>
      <c r="L61" s="177"/>
      <c r="M61" s="177"/>
      <c r="N61" s="178"/>
      <c r="O61" s="173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7"/>
      <c r="AB61" s="16"/>
      <c r="AC61" s="16"/>
      <c r="AD61" s="537"/>
      <c r="AE61" s="537"/>
      <c r="AF61" s="537"/>
      <c r="AG61" s="537"/>
      <c r="AH61" s="537"/>
      <c r="AI61" s="537"/>
      <c r="AJ61" s="537"/>
      <c r="AK61" s="538"/>
      <c r="AL61" s="538"/>
      <c r="AM61" s="538"/>
      <c r="AN61" s="538"/>
      <c r="AO61" s="538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5"/>
      <c r="BB61" s="5"/>
      <c r="BC61" s="5"/>
      <c r="BD61" s="13"/>
      <c r="BE61" s="2"/>
      <c r="BT61" s="9"/>
      <c r="BU61" s="9"/>
      <c r="BV61" s="10"/>
      <c r="BW61" s="9"/>
      <c r="BX61" s="9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2"/>
      <c r="CJ61" s="2"/>
      <c r="CK61" s="2"/>
      <c r="CL61" s="2"/>
      <c r="CM61" s="2"/>
    </row>
    <row r="62" spans="1:91" ht="3.95" customHeight="1">
      <c r="A62" s="15"/>
      <c r="B62" s="15"/>
      <c r="C62" s="15"/>
      <c r="D62" s="15"/>
      <c r="E62" s="15"/>
      <c r="F62" s="15"/>
      <c r="G62" s="15"/>
      <c r="H62" s="173"/>
      <c r="I62" s="173"/>
      <c r="J62" s="173"/>
      <c r="K62" s="173"/>
      <c r="L62" s="177"/>
      <c r="M62" s="177"/>
      <c r="N62" s="173"/>
      <c r="O62" s="173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7"/>
      <c r="AB62" s="16"/>
      <c r="AC62" s="16"/>
      <c r="AD62" s="537"/>
      <c r="AE62" s="537"/>
      <c r="AF62" s="537"/>
      <c r="AG62" s="537"/>
      <c r="AH62" s="537"/>
      <c r="AI62" s="537"/>
      <c r="AJ62" s="537"/>
      <c r="AK62" s="538"/>
      <c r="AL62" s="538"/>
      <c r="AM62" s="538"/>
      <c r="AN62" s="538"/>
      <c r="AO62" s="538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5"/>
      <c r="BB62" s="5"/>
      <c r="BC62" s="5"/>
      <c r="BD62" s="13"/>
      <c r="BE62" s="2"/>
      <c r="BT62" s="9"/>
      <c r="BU62" s="9"/>
      <c r="BV62" s="10"/>
      <c r="BW62" s="9"/>
      <c r="BX62" s="9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2"/>
      <c r="CJ62" s="2"/>
      <c r="CK62" s="2"/>
      <c r="CL62" s="2"/>
      <c r="CM62" s="2"/>
    </row>
    <row r="63" spans="1:91" ht="3.95" customHeight="1">
      <c r="A63" s="15"/>
      <c r="B63" s="15"/>
      <c r="C63" s="15"/>
      <c r="D63" s="15"/>
      <c r="E63" s="15"/>
      <c r="F63" s="15"/>
      <c r="G63" s="15"/>
      <c r="H63" s="173"/>
      <c r="I63" s="173"/>
      <c r="J63" s="173"/>
      <c r="K63" s="173"/>
      <c r="L63" s="177"/>
      <c r="M63" s="177"/>
      <c r="N63" s="173"/>
      <c r="O63" s="173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7"/>
      <c r="AB63" s="16"/>
      <c r="AC63" s="16"/>
      <c r="AD63" s="537"/>
      <c r="AE63" s="537"/>
      <c r="AF63" s="537"/>
      <c r="AG63" s="537"/>
      <c r="AH63" s="537"/>
      <c r="AI63" s="537"/>
      <c r="AJ63" s="537"/>
      <c r="AK63" s="538"/>
      <c r="AL63" s="538"/>
      <c r="AM63" s="538"/>
      <c r="AN63" s="538"/>
      <c r="AO63" s="538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7"/>
      <c r="BB63" s="7"/>
      <c r="BC63" s="7"/>
      <c r="BD63" s="2"/>
      <c r="BE63" s="2"/>
      <c r="BT63" s="9"/>
      <c r="BU63" s="9"/>
      <c r="BV63" s="10"/>
      <c r="BW63" s="9"/>
      <c r="BX63" s="9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2"/>
      <c r="CJ63" s="2"/>
      <c r="CK63" s="2"/>
      <c r="CL63" s="2"/>
      <c r="CM63" s="2"/>
    </row>
    <row r="64" spans="1:91" ht="3.95" customHeight="1">
      <c r="A64" s="15"/>
      <c r="B64" s="15"/>
      <c r="C64" s="15"/>
      <c r="D64" s="15"/>
      <c r="E64" s="15"/>
      <c r="F64" s="15"/>
      <c r="G64" s="15"/>
      <c r="H64" s="173"/>
      <c r="I64" s="173"/>
      <c r="J64" s="173"/>
      <c r="K64" s="173"/>
      <c r="L64" s="173"/>
      <c r="M64" s="177"/>
      <c r="N64" s="173"/>
      <c r="O64" s="173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7"/>
      <c r="AB64" s="16"/>
      <c r="AC64" s="16"/>
      <c r="AD64" s="537"/>
      <c r="AE64" s="537"/>
      <c r="AF64" s="537"/>
      <c r="AG64" s="537"/>
      <c r="AH64" s="537"/>
      <c r="AI64" s="537"/>
      <c r="AJ64" s="537"/>
      <c r="AK64" s="538"/>
      <c r="AL64" s="538"/>
      <c r="AM64" s="538"/>
      <c r="AN64" s="538"/>
      <c r="AO64" s="538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7"/>
      <c r="BB64" s="7"/>
      <c r="BC64" s="7"/>
      <c r="BD64" s="2"/>
      <c r="BE64" s="2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10"/>
      <c r="BW64" s="9"/>
      <c r="BX64" s="9"/>
      <c r="BY64" s="8"/>
      <c r="BZ64" s="8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</row>
    <row r="65" spans="1:91" ht="3.95" customHeight="1">
      <c r="A65" s="15"/>
      <c r="B65" s="15"/>
      <c r="C65" s="15"/>
      <c r="D65" s="15"/>
      <c r="E65" s="15"/>
      <c r="F65" s="15"/>
      <c r="G65" s="15"/>
      <c r="H65" s="173"/>
      <c r="I65" s="173"/>
      <c r="J65" s="173"/>
      <c r="K65" s="173"/>
      <c r="L65" s="173"/>
      <c r="M65" s="177"/>
      <c r="N65" s="173"/>
      <c r="O65" s="173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7"/>
      <c r="AB65" s="16"/>
      <c r="AC65" s="16"/>
      <c r="AD65" s="537"/>
      <c r="AE65" s="537"/>
      <c r="AF65" s="537"/>
      <c r="AG65" s="537"/>
      <c r="AH65" s="537"/>
      <c r="AI65" s="537"/>
      <c r="AJ65" s="537"/>
      <c r="AK65" s="538"/>
      <c r="AL65" s="538"/>
      <c r="AM65" s="538"/>
      <c r="AN65" s="538"/>
      <c r="AO65" s="538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7"/>
      <c r="BB65" s="7"/>
      <c r="BC65" s="7"/>
      <c r="BD65" s="2"/>
      <c r="BE65" s="2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10"/>
      <c r="BW65" s="9"/>
      <c r="BX65" s="9"/>
      <c r="BY65" s="8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</row>
    <row r="66" spans="1:91" ht="3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173"/>
      <c r="AC66" s="16"/>
      <c r="AD66" s="537"/>
      <c r="AE66" s="537"/>
      <c r="AF66" s="537"/>
      <c r="AG66" s="537"/>
      <c r="AH66" s="537"/>
      <c r="AI66" s="537"/>
      <c r="AJ66" s="537"/>
      <c r="AK66" s="538"/>
      <c r="AL66" s="538"/>
      <c r="AM66" s="538"/>
      <c r="AN66" s="538"/>
      <c r="AO66" s="538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7"/>
      <c r="BB66" s="7"/>
      <c r="BC66" s="7"/>
      <c r="BD66" s="2"/>
      <c r="BE66" s="2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10"/>
      <c r="BW66" s="9"/>
      <c r="BX66" s="9"/>
      <c r="BY66" s="8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</row>
    <row r="67" spans="1:91" ht="3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173"/>
      <c r="AC67" s="16"/>
      <c r="AD67" s="537"/>
      <c r="AE67" s="537"/>
      <c r="AF67" s="537"/>
      <c r="AG67" s="537"/>
      <c r="AH67" s="537"/>
      <c r="AI67" s="537"/>
      <c r="AJ67" s="537"/>
      <c r="AK67" s="538"/>
      <c r="AL67" s="538"/>
      <c r="AM67" s="538"/>
      <c r="AN67" s="538"/>
      <c r="AO67" s="538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7"/>
      <c r="BB67" s="7"/>
      <c r="BC67" s="7"/>
      <c r="BD67" s="2"/>
      <c r="BE67" s="2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10"/>
      <c r="BW67" s="9"/>
      <c r="BX67" s="9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</row>
    <row r="68" spans="1:91" ht="3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173"/>
      <c r="AC68" s="16"/>
      <c r="AD68" s="537"/>
      <c r="AE68" s="537"/>
      <c r="AF68" s="537"/>
      <c r="AG68" s="537"/>
      <c r="AH68" s="537"/>
      <c r="AI68" s="537"/>
      <c r="AJ68" s="537"/>
      <c r="AK68" s="538"/>
      <c r="AL68" s="538"/>
      <c r="AM68" s="538"/>
      <c r="AN68" s="538"/>
      <c r="AO68" s="538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7"/>
      <c r="BB68" s="7"/>
      <c r="BC68" s="7"/>
      <c r="BD68" s="2"/>
      <c r="BE68" s="2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10"/>
      <c r="BW68" s="9"/>
      <c r="BX68" s="9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</row>
    <row r="69" spans="1:91" ht="3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511" t="s">
        <v>0</v>
      </c>
      <c r="AE69" s="511"/>
      <c r="AF69" s="511"/>
      <c r="AG69" s="511"/>
      <c r="AH69" s="511"/>
      <c r="AI69" s="511"/>
      <c r="AJ69" s="511"/>
      <c r="AK69" s="511"/>
      <c r="AL69" s="511"/>
      <c r="AM69" s="511"/>
      <c r="AN69" s="511"/>
      <c r="AO69" s="511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10"/>
      <c r="BW69" s="9"/>
      <c r="BX69" s="9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</row>
    <row r="70" spans="1:91" ht="3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15"/>
      <c r="AA70" s="3"/>
      <c r="AB70" s="3"/>
      <c r="AC70" s="3"/>
      <c r="AD70" s="511"/>
      <c r="AE70" s="511"/>
      <c r="AF70" s="511"/>
      <c r="AG70" s="511"/>
      <c r="AH70" s="511"/>
      <c r="AI70" s="511"/>
      <c r="AJ70" s="511"/>
      <c r="AK70" s="511"/>
      <c r="AL70" s="511"/>
      <c r="AM70" s="511"/>
      <c r="AN70" s="511"/>
      <c r="AO70" s="511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10"/>
      <c r="BW70" s="9"/>
      <c r="BX70" s="9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</row>
    <row r="71" spans="1:91" ht="3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15"/>
      <c r="AA71" s="3"/>
      <c r="AB71" s="3"/>
      <c r="AC71" s="3"/>
      <c r="AD71" s="511"/>
      <c r="AE71" s="511"/>
      <c r="AF71" s="511"/>
      <c r="AG71" s="511"/>
      <c r="AH71" s="511"/>
      <c r="AI71" s="511"/>
      <c r="AJ71" s="511"/>
      <c r="AK71" s="511"/>
      <c r="AL71" s="511"/>
      <c r="AM71" s="511"/>
      <c r="AN71" s="511"/>
      <c r="AO71" s="511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10"/>
      <c r="BW71" s="9"/>
      <c r="BX71" s="9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</row>
    <row r="72" spans="1:91" ht="3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15"/>
      <c r="AA72" s="3"/>
      <c r="AB72" s="3"/>
      <c r="AC72" s="3"/>
      <c r="AD72" s="511"/>
      <c r="AE72" s="511"/>
      <c r="AF72" s="511"/>
      <c r="AG72" s="511"/>
      <c r="AH72" s="511"/>
      <c r="AI72" s="511"/>
      <c r="AJ72" s="511"/>
      <c r="AK72" s="511"/>
      <c r="AL72" s="511"/>
      <c r="AM72" s="511"/>
      <c r="AN72" s="511"/>
      <c r="AO72" s="511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10"/>
      <c r="BW72" s="9"/>
      <c r="BX72" s="9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</row>
    <row r="73" spans="1:91" ht="3.9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31"/>
      <c r="M73" s="31"/>
      <c r="N73" s="173"/>
      <c r="O73" s="173"/>
      <c r="P73" s="7"/>
      <c r="Q73" s="7"/>
      <c r="R73" s="7"/>
      <c r="S73" s="7"/>
      <c r="T73" s="7"/>
      <c r="U73" s="7"/>
      <c r="V73" s="7"/>
      <c r="W73" s="7"/>
      <c r="X73" s="7"/>
      <c r="Y73" s="7"/>
      <c r="Z73" s="496" t="s">
        <v>158</v>
      </c>
      <c r="AA73" s="497"/>
      <c r="AB73" s="497"/>
      <c r="AC73" s="497"/>
      <c r="AD73" s="497"/>
      <c r="AE73" s="497"/>
      <c r="AF73" s="497"/>
      <c r="AG73" s="497"/>
      <c r="AH73" s="497"/>
      <c r="AI73" s="497"/>
      <c r="AJ73" s="497"/>
      <c r="AK73" s="497"/>
      <c r="AL73" s="497"/>
      <c r="AM73" s="498"/>
      <c r="AN73" s="505">
        <v>4</v>
      </c>
      <c r="AO73" s="506"/>
      <c r="AP73" s="16"/>
      <c r="AQ73" s="16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10"/>
      <c r="BW73" s="9"/>
      <c r="BX73" s="9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</row>
    <row r="74" spans="1:91" ht="3.9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31"/>
      <c r="M74" s="31"/>
      <c r="N74" s="173"/>
      <c r="O74" s="173"/>
      <c r="P74" s="7"/>
      <c r="Q74" s="7"/>
      <c r="R74" s="7"/>
      <c r="S74" s="7"/>
      <c r="T74" s="7"/>
      <c r="U74" s="7"/>
      <c r="V74" s="7"/>
      <c r="W74" s="7"/>
      <c r="X74" s="7"/>
      <c r="Y74" s="7"/>
      <c r="Z74" s="499"/>
      <c r="AA74" s="500"/>
      <c r="AB74" s="500"/>
      <c r="AC74" s="500"/>
      <c r="AD74" s="500"/>
      <c r="AE74" s="500"/>
      <c r="AF74" s="500"/>
      <c r="AG74" s="500"/>
      <c r="AH74" s="500"/>
      <c r="AI74" s="500"/>
      <c r="AJ74" s="500"/>
      <c r="AK74" s="500"/>
      <c r="AL74" s="500"/>
      <c r="AM74" s="501"/>
      <c r="AN74" s="507"/>
      <c r="AO74" s="508"/>
      <c r="AP74" s="14"/>
      <c r="AQ74" s="17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10"/>
      <c r="BW74" s="9"/>
      <c r="BX74" s="9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</row>
    <row r="75" spans="1:91" ht="3.9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31"/>
      <c r="M75" s="31"/>
      <c r="N75" s="184"/>
      <c r="O75" s="173"/>
      <c r="P75" s="7"/>
      <c r="Q75" s="7"/>
      <c r="R75" s="7"/>
      <c r="S75" s="7"/>
      <c r="T75" s="7"/>
      <c r="U75" s="7"/>
      <c r="V75" s="7"/>
      <c r="W75" s="7"/>
      <c r="X75" s="7"/>
      <c r="Y75" s="7"/>
      <c r="Z75" s="499"/>
      <c r="AA75" s="500"/>
      <c r="AB75" s="500"/>
      <c r="AC75" s="500"/>
      <c r="AD75" s="500"/>
      <c r="AE75" s="500"/>
      <c r="AF75" s="500"/>
      <c r="AG75" s="500"/>
      <c r="AH75" s="500"/>
      <c r="AI75" s="500"/>
      <c r="AJ75" s="500"/>
      <c r="AK75" s="500"/>
      <c r="AL75" s="500"/>
      <c r="AM75" s="501"/>
      <c r="AN75" s="507"/>
      <c r="AO75" s="508"/>
      <c r="AP75" s="512"/>
      <c r="AQ75" s="17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182"/>
      <c r="BC75" s="182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10"/>
      <c r="BW75" s="9"/>
      <c r="BX75" s="9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</row>
    <row r="76" spans="1:91" ht="3.9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31"/>
      <c r="M76" s="31"/>
      <c r="N76" s="184"/>
      <c r="O76" s="173"/>
      <c r="P76" s="7"/>
      <c r="Q76" s="7"/>
      <c r="R76" s="7"/>
      <c r="S76" s="7"/>
      <c r="T76" s="7"/>
      <c r="U76" s="7"/>
      <c r="V76" s="7"/>
      <c r="W76" s="7"/>
      <c r="X76" s="7"/>
      <c r="Y76" s="7"/>
      <c r="Z76" s="502"/>
      <c r="AA76" s="503"/>
      <c r="AB76" s="503"/>
      <c r="AC76" s="503"/>
      <c r="AD76" s="503"/>
      <c r="AE76" s="503"/>
      <c r="AF76" s="503"/>
      <c r="AG76" s="503"/>
      <c r="AH76" s="503"/>
      <c r="AI76" s="503"/>
      <c r="AJ76" s="503"/>
      <c r="AK76" s="503"/>
      <c r="AL76" s="503"/>
      <c r="AM76" s="504"/>
      <c r="AN76" s="509"/>
      <c r="AO76" s="510"/>
      <c r="AP76" s="494"/>
      <c r="AQ76" s="17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182"/>
      <c r="BC76" s="182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10"/>
      <c r="BW76" s="9"/>
      <c r="BX76" s="9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</row>
    <row r="77" spans="1:91" ht="3.95" customHeight="1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84"/>
      <c r="O77" s="173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3"/>
      <c r="AA77" s="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494"/>
      <c r="AQ77" s="173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82"/>
      <c r="BC77" s="182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10"/>
      <c r="BW77" s="9"/>
      <c r="BX77" s="9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</row>
    <row r="78" spans="1:91" ht="3.95" customHeight="1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3"/>
      <c r="AA78" s="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2"/>
      <c r="AQ78" s="173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82"/>
      <c r="BC78" s="182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10"/>
      <c r="BW78" s="13"/>
      <c r="BX78" s="9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</row>
    <row r="79" spans="1:91" ht="3.9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7"/>
      <c r="M79" s="7"/>
      <c r="N79" s="173"/>
      <c r="O79" s="173"/>
      <c r="P79" s="5"/>
      <c r="Q79" s="5"/>
      <c r="R79" s="5"/>
      <c r="S79" s="5"/>
      <c r="T79" s="5"/>
      <c r="U79" s="5"/>
      <c r="V79" s="5"/>
      <c r="W79" s="5"/>
      <c r="X79" s="5"/>
      <c r="Y79" s="5"/>
      <c r="Z79" s="513" t="s">
        <v>40</v>
      </c>
      <c r="AA79" s="513"/>
      <c r="AB79" s="513"/>
      <c r="AC79" s="513"/>
      <c r="AD79" s="513"/>
      <c r="AE79" s="513"/>
      <c r="AF79" s="513"/>
      <c r="AG79" s="513"/>
      <c r="AH79" s="513"/>
      <c r="AI79" s="513"/>
      <c r="AJ79" s="513"/>
      <c r="AK79" s="513"/>
      <c r="AL79" s="513"/>
      <c r="AM79" s="513"/>
      <c r="AN79" s="3"/>
      <c r="AO79" s="3"/>
      <c r="AP79" s="172"/>
      <c r="AQ79" s="173"/>
      <c r="AR79" s="518" t="s">
        <v>158</v>
      </c>
      <c r="AS79" s="519"/>
      <c r="AT79" s="519"/>
      <c r="AU79" s="519"/>
      <c r="AV79" s="519"/>
      <c r="AW79" s="519"/>
      <c r="AX79" s="519"/>
      <c r="AY79" s="519"/>
      <c r="AZ79" s="519"/>
      <c r="BA79" s="520"/>
      <c r="BB79" s="7"/>
      <c r="BC79" s="7"/>
      <c r="BP79" s="13"/>
      <c r="BQ79" s="13"/>
      <c r="BR79" s="13"/>
      <c r="BS79" s="13"/>
      <c r="BT79" s="13"/>
      <c r="BU79" s="12"/>
      <c r="BV79" s="12"/>
      <c r="BW79" s="13"/>
      <c r="BX79" s="9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</row>
    <row r="80" spans="1:91" ht="3.9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7"/>
      <c r="M80" s="7"/>
      <c r="N80" s="173"/>
      <c r="O80" s="173"/>
      <c r="P80" s="5"/>
      <c r="Q80" s="5"/>
      <c r="R80" s="5"/>
      <c r="S80" s="5"/>
      <c r="T80" s="5"/>
      <c r="U80" s="5"/>
      <c r="V80" s="5"/>
      <c r="W80" s="5"/>
      <c r="X80" s="5"/>
      <c r="Y80" s="5"/>
      <c r="Z80" s="513"/>
      <c r="AA80" s="513"/>
      <c r="AB80" s="513"/>
      <c r="AC80" s="513"/>
      <c r="AD80" s="513"/>
      <c r="AE80" s="513"/>
      <c r="AF80" s="513"/>
      <c r="AG80" s="513"/>
      <c r="AH80" s="513"/>
      <c r="AI80" s="513"/>
      <c r="AJ80" s="513"/>
      <c r="AK80" s="513"/>
      <c r="AL80" s="513"/>
      <c r="AM80" s="513"/>
      <c r="AN80" s="3"/>
      <c r="AO80" s="3"/>
      <c r="AP80" s="172"/>
      <c r="AQ80" s="14"/>
      <c r="AR80" s="521"/>
      <c r="AS80" s="500"/>
      <c r="AT80" s="500"/>
      <c r="AU80" s="500"/>
      <c r="AV80" s="500"/>
      <c r="AW80" s="500"/>
      <c r="AX80" s="500"/>
      <c r="AY80" s="500"/>
      <c r="AZ80" s="500"/>
      <c r="BA80" s="522"/>
      <c r="BB80" s="5"/>
      <c r="BC80" s="5"/>
      <c r="BP80" s="13"/>
      <c r="BQ80" s="13"/>
      <c r="BR80" s="13"/>
      <c r="BS80" s="13"/>
      <c r="BT80" s="13"/>
      <c r="BU80" s="12"/>
      <c r="BV80" s="12"/>
      <c r="BW80" s="13"/>
      <c r="BX80" s="9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</row>
    <row r="81" spans="1:91" ht="3.9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7"/>
      <c r="M81" s="7"/>
      <c r="N81" s="173"/>
      <c r="O81" s="173"/>
      <c r="P81" s="5"/>
      <c r="Q81" s="5"/>
      <c r="R81" s="5"/>
      <c r="S81" s="5"/>
      <c r="T81" s="5"/>
      <c r="U81" s="5"/>
      <c r="V81" s="5"/>
      <c r="W81" s="5"/>
      <c r="X81" s="5"/>
      <c r="Y81" s="5"/>
      <c r="Z81" s="513"/>
      <c r="AA81" s="513"/>
      <c r="AB81" s="513"/>
      <c r="AC81" s="513"/>
      <c r="AD81" s="513"/>
      <c r="AE81" s="513"/>
      <c r="AF81" s="513"/>
      <c r="AG81" s="513"/>
      <c r="AH81" s="513"/>
      <c r="AI81" s="513"/>
      <c r="AJ81" s="513"/>
      <c r="AK81" s="513"/>
      <c r="AL81" s="513"/>
      <c r="AM81" s="513"/>
      <c r="AN81" s="3"/>
      <c r="AO81" s="3"/>
      <c r="AP81" s="172"/>
      <c r="AQ81" s="173"/>
      <c r="AR81" s="521"/>
      <c r="AS81" s="500"/>
      <c r="AT81" s="500"/>
      <c r="AU81" s="500"/>
      <c r="AV81" s="500"/>
      <c r="AW81" s="500"/>
      <c r="AX81" s="500"/>
      <c r="AY81" s="500"/>
      <c r="AZ81" s="500"/>
      <c r="BA81" s="522"/>
      <c r="BB81" s="5"/>
      <c r="BC81" s="5"/>
      <c r="BP81" s="13"/>
      <c r="BQ81" s="13"/>
      <c r="BR81" s="13"/>
      <c r="BS81" s="13"/>
      <c r="BT81" s="13"/>
      <c r="BU81" s="12"/>
      <c r="BV81" s="12"/>
      <c r="BW81" s="9"/>
      <c r="BX81" s="9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2"/>
      <c r="CJ81" s="2"/>
      <c r="CK81" s="2"/>
      <c r="CL81" s="2"/>
      <c r="CM81" s="2"/>
    </row>
    <row r="82" spans="1:91" ht="3.9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7"/>
      <c r="M82" s="7"/>
      <c r="N82" s="173"/>
      <c r="O82" s="173"/>
      <c r="P82" s="5"/>
      <c r="Q82" s="5"/>
      <c r="R82" s="5"/>
      <c r="S82" s="5"/>
      <c r="T82" s="5"/>
      <c r="U82" s="5"/>
      <c r="V82" s="5"/>
      <c r="W82" s="5"/>
      <c r="X82" s="5"/>
      <c r="Y82" s="5"/>
      <c r="Z82" s="513"/>
      <c r="AA82" s="513"/>
      <c r="AB82" s="513"/>
      <c r="AC82" s="513"/>
      <c r="AD82" s="513"/>
      <c r="AE82" s="513"/>
      <c r="AF82" s="513"/>
      <c r="AG82" s="513"/>
      <c r="AH82" s="513"/>
      <c r="AI82" s="513"/>
      <c r="AJ82" s="513"/>
      <c r="AK82" s="513"/>
      <c r="AL82" s="513"/>
      <c r="AM82" s="513"/>
      <c r="AN82" s="3"/>
      <c r="AO82" s="3"/>
      <c r="AP82" s="172"/>
      <c r="AQ82" s="173"/>
      <c r="AR82" s="523"/>
      <c r="AS82" s="524"/>
      <c r="AT82" s="524"/>
      <c r="AU82" s="524"/>
      <c r="AV82" s="524"/>
      <c r="AW82" s="524"/>
      <c r="AX82" s="524"/>
      <c r="AY82" s="524"/>
      <c r="AZ82" s="524"/>
      <c r="BA82" s="525"/>
      <c r="BB82" s="5"/>
      <c r="BC82" s="5"/>
      <c r="BV82" s="12"/>
      <c r="BW82" s="9"/>
      <c r="BX82" s="9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2"/>
      <c r="CJ82" s="2"/>
      <c r="CK82" s="2"/>
      <c r="CL82" s="2"/>
      <c r="CM82" s="2"/>
    </row>
    <row r="83" spans="1:91" ht="3.95" customHeight="1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3"/>
      <c r="AA83" s="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2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5"/>
      <c r="BC83" s="5"/>
      <c r="BV83" s="10"/>
      <c r="BW83" s="9"/>
      <c r="BX83" s="9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2"/>
      <c r="CJ83" s="2"/>
      <c r="CK83" s="2"/>
      <c r="CL83" s="2"/>
      <c r="CM83" s="2"/>
    </row>
    <row r="84" spans="1:91" ht="3.95" customHeight="1">
      <c r="A84" s="173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84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3"/>
      <c r="AA84" s="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494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7"/>
      <c r="BC84" s="7"/>
      <c r="BV84" s="10"/>
      <c r="BW84" s="9"/>
      <c r="BX84" s="9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2"/>
      <c r="CJ84" s="2"/>
      <c r="CK84" s="2"/>
      <c r="CL84" s="2"/>
      <c r="CM84" s="2"/>
    </row>
    <row r="85" spans="1:91" ht="3.9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31"/>
      <c r="M85" s="31"/>
      <c r="N85" s="184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496" t="s">
        <v>154</v>
      </c>
      <c r="AA85" s="497"/>
      <c r="AB85" s="497"/>
      <c r="AC85" s="497"/>
      <c r="AD85" s="497"/>
      <c r="AE85" s="497"/>
      <c r="AF85" s="497"/>
      <c r="AG85" s="497"/>
      <c r="AH85" s="497"/>
      <c r="AI85" s="497"/>
      <c r="AJ85" s="497"/>
      <c r="AK85" s="497"/>
      <c r="AL85" s="497"/>
      <c r="AM85" s="498"/>
      <c r="AN85" s="505">
        <v>2</v>
      </c>
      <c r="AO85" s="506"/>
      <c r="AP85" s="494"/>
      <c r="AQ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3"/>
      <c r="BB85" s="183"/>
      <c r="BC85" s="183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</row>
    <row r="86" spans="1:91" ht="3.9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31"/>
      <c r="M86" s="31"/>
      <c r="N86" s="184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499"/>
      <c r="AA86" s="500"/>
      <c r="AB86" s="500"/>
      <c r="AC86" s="500"/>
      <c r="AD86" s="500"/>
      <c r="AE86" s="500"/>
      <c r="AF86" s="500"/>
      <c r="AG86" s="500"/>
      <c r="AH86" s="500"/>
      <c r="AI86" s="500"/>
      <c r="AJ86" s="500"/>
      <c r="AK86" s="500"/>
      <c r="AL86" s="500"/>
      <c r="AM86" s="501"/>
      <c r="AN86" s="507"/>
      <c r="AO86" s="508"/>
      <c r="AP86" s="495"/>
      <c r="AQ86" s="173"/>
      <c r="AR86" s="173"/>
      <c r="AS86" s="173"/>
      <c r="AT86" s="173"/>
      <c r="AU86" s="173"/>
      <c r="AV86" s="173"/>
      <c r="AW86" s="173"/>
      <c r="AX86" s="173"/>
      <c r="AY86" s="173"/>
      <c r="AZ86" s="173"/>
      <c r="BA86" s="173"/>
      <c r="BB86" s="183"/>
      <c r="BC86" s="183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</row>
    <row r="87" spans="1:91" ht="3.9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31"/>
      <c r="M87" s="31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499"/>
      <c r="AA87" s="500"/>
      <c r="AB87" s="500"/>
      <c r="AC87" s="500"/>
      <c r="AD87" s="500"/>
      <c r="AE87" s="500"/>
      <c r="AF87" s="500"/>
      <c r="AG87" s="500"/>
      <c r="AH87" s="500"/>
      <c r="AI87" s="500"/>
      <c r="AJ87" s="500"/>
      <c r="AK87" s="500"/>
      <c r="AL87" s="500"/>
      <c r="AM87" s="501"/>
      <c r="AN87" s="507"/>
      <c r="AO87" s="508"/>
      <c r="AP87" s="6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83"/>
      <c r="BC87" s="183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</row>
    <row r="88" spans="1:91" ht="3.9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31"/>
      <c r="M88" s="31"/>
      <c r="N88" s="173"/>
      <c r="O88" s="173"/>
      <c r="P88" s="7"/>
      <c r="Q88" s="7"/>
      <c r="R88" s="7"/>
      <c r="S88" s="7"/>
      <c r="T88" s="7"/>
      <c r="U88" s="7"/>
      <c r="V88" s="7"/>
      <c r="W88" s="7"/>
      <c r="X88" s="7"/>
      <c r="Y88" s="7"/>
      <c r="Z88" s="502"/>
      <c r="AA88" s="503"/>
      <c r="AB88" s="503"/>
      <c r="AC88" s="503"/>
      <c r="AD88" s="503"/>
      <c r="AE88" s="503"/>
      <c r="AF88" s="503"/>
      <c r="AG88" s="503"/>
      <c r="AH88" s="503"/>
      <c r="AI88" s="503"/>
      <c r="AJ88" s="503"/>
      <c r="AK88" s="503"/>
      <c r="AL88" s="503"/>
      <c r="AM88" s="504"/>
      <c r="AN88" s="509"/>
      <c r="AO88" s="510"/>
      <c r="AP88" s="173"/>
      <c r="AQ88" s="17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183"/>
      <c r="BC88" s="183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</row>
  </sheetData>
  <sheetProtection selectLockedCells="1" selectUnlockedCells="1"/>
  <mergeCells count="43">
    <mergeCell ref="F3:M6"/>
    <mergeCell ref="N3:AR6"/>
    <mergeCell ref="AD9:AO24"/>
    <mergeCell ref="AR14:AS17"/>
    <mergeCell ref="AT14:BC17"/>
    <mergeCell ref="AR19:AS22"/>
    <mergeCell ref="AT19:BC22"/>
    <mergeCell ref="L21:O24"/>
    <mergeCell ref="P21:Y24"/>
    <mergeCell ref="Z21:AA24"/>
    <mergeCell ref="AR24:AS27"/>
    <mergeCell ref="AT24:BC27"/>
    <mergeCell ref="AD27:AM30"/>
    <mergeCell ref="AN27:AO30"/>
    <mergeCell ref="AP29:AP31"/>
    <mergeCell ref="AB23:AB25"/>
    <mergeCell ref="AB32:AB34"/>
    <mergeCell ref="L33:O36"/>
    <mergeCell ref="P33:Y36"/>
    <mergeCell ref="Z33:AA36"/>
    <mergeCell ref="AR39:BC42"/>
    <mergeCell ref="L45:O48"/>
    <mergeCell ref="P45:Y48"/>
    <mergeCell ref="Z45:AA48"/>
    <mergeCell ref="AB47:AB49"/>
    <mergeCell ref="AR79:BA82"/>
    <mergeCell ref="AP50:AP52"/>
    <mergeCell ref="AD51:AM54"/>
    <mergeCell ref="AN51:AO54"/>
    <mergeCell ref="AB56:AB58"/>
    <mergeCell ref="L57:O60"/>
    <mergeCell ref="P57:Y60"/>
    <mergeCell ref="Z57:AA60"/>
    <mergeCell ref="AD57:AJ68"/>
    <mergeCell ref="AK57:AO68"/>
    <mergeCell ref="AP84:AP86"/>
    <mergeCell ref="Z85:AM88"/>
    <mergeCell ref="AN85:AO88"/>
    <mergeCell ref="AD69:AO72"/>
    <mergeCell ref="Z73:AM76"/>
    <mergeCell ref="AN73:AO76"/>
    <mergeCell ref="AP75:AP77"/>
    <mergeCell ref="Z79:AM82"/>
  </mergeCells>
  <pageMargins left="0.75" right="0.75" top="1" bottom="1" header="0.49236111111111114" footer="0.51180555555555551"/>
  <pageSetup paperSize="9" scale="115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CW88"/>
  <sheetViews>
    <sheetView showGridLines="0" topLeftCell="S12" zoomScale="170" zoomScaleNormal="170" workbookViewId="0">
      <selection activeCell="BB39" sqref="BB39:BM42"/>
    </sheetView>
  </sheetViews>
  <sheetFormatPr defaultColWidth="9.140625" defaultRowHeight="3.95" customHeight="1"/>
  <cols>
    <col min="1" max="159" width="1.7109375" style="1" customWidth="1"/>
    <col min="160" max="16384" width="9.140625" style="1"/>
  </cols>
  <sheetData>
    <row r="1" spans="2:101" ht="3.95" customHeight="1"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34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</row>
    <row r="2" spans="2:101" ht="3.95" customHeight="1"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34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</row>
    <row r="3" spans="2:101" ht="3.95" customHeight="1">
      <c r="B3" s="3"/>
      <c r="C3" s="3"/>
      <c r="D3" s="3"/>
      <c r="E3" s="3"/>
      <c r="F3" s="3"/>
      <c r="G3" s="3"/>
      <c r="H3" s="16"/>
      <c r="I3" s="16"/>
      <c r="J3" s="16"/>
      <c r="K3" s="16"/>
      <c r="L3" s="16"/>
      <c r="M3" s="16"/>
      <c r="N3" s="16"/>
      <c r="O3" s="16"/>
      <c r="P3" s="531" t="s">
        <v>48</v>
      </c>
      <c r="Q3" s="531"/>
      <c r="R3" s="531"/>
      <c r="S3" s="531"/>
      <c r="T3" s="531"/>
      <c r="U3" s="531"/>
      <c r="V3" s="531"/>
      <c r="W3" s="531"/>
      <c r="X3" s="539" t="str">
        <f>IF(ISTEXT(ÚDAJE!C7),ÚDAJE!C7,"")</f>
        <v>MS Jednotlivcov</v>
      </c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  <c r="AO3" s="539"/>
      <c r="AP3" s="539"/>
      <c r="AQ3" s="539"/>
      <c r="AR3" s="539"/>
      <c r="AS3" s="539"/>
      <c r="AT3" s="539"/>
      <c r="AU3" s="539"/>
      <c r="AV3" s="539"/>
      <c r="AW3" s="539"/>
      <c r="AX3" s="539"/>
      <c r="AY3" s="539"/>
      <c r="AZ3" s="539"/>
      <c r="BA3" s="539"/>
      <c r="BB3" s="539"/>
      <c r="BC3" s="3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</row>
    <row r="4" spans="2:101" ht="3.95" customHeight="1">
      <c r="B4" s="3"/>
      <c r="C4" s="3"/>
      <c r="D4" s="3"/>
      <c r="E4" s="3"/>
      <c r="F4" s="3"/>
      <c r="G4" s="3"/>
      <c r="H4" s="16"/>
      <c r="I4" s="16"/>
      <c r="J4" s="16"/>
      <c r="K4" s="16"/>
      <c r="L4" s="16"/>
      <c r="M4" s="16"/>
      <c r="N4" s="16"/>
      <c r="O4" s="16"/>
      <c r="P4" s="531"/>
      <c r="Q4" s="531"/>
      <c r="R4" s="531"/>
      <c r="S4" s="531"/>
      <c r="T4" s="531"/>
      <c r="U4" s="531"/>
      <c r="V4" s="531"/>
      <c r="W4" s="531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  <c r="BC4" s="3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</row>
    <row r="5" spans="2:101" ht="3.95" customHeight="1">
      <c r="B5" s="3"/>
      <c r="C5" s="3"/>
      <c r="D5" s="3"/>
      <c r="E5" s="3"/>
      <c r="F5" s="3"/>
      <c r="G5" s="3"/>
      <c r="H5" s="16"/>
      <c r="I5" s="16"/>
      <c r="J5" s="16"/>
      <c r="K5" s="16"/>
      <c r="L5" s="16"/>
      <c r="M5" s="16"/>
      <c r="N5" s="16"/>
      <c r="O5" s="16"/>
      <c r="P5" s="531"/>
      <c r="Q5" s="531"/>
      <c r="R5" s="531"/>
      <c r="S5" s="531"/>
      <c r="T5" s="531"/>
      <c r="U5" s="531"/>
      <c r="V5" s="531"/>
      <c r="W5" s="531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539"/>
      <c r="AP5" s="539"/>
      <c r="AQ5" s="539"/>
      <c r="AR5" s="539"/>
      <c r="AS5" s="539"/>
      <c r="AT5" s="539"/>
      <c r="AU5" s="539"/>
      <c r="AV5" s="539"/>
      <c r="AW5" s="539"/>
      <c r="AX5" s="539"/>
      <c r="AY5" s="539"/>
      <c r="AZ5" s="539"/>
      <c r="BA5" s="539"/>
      <c r="BB5" s="539"/>
      <c r="BC5" s="3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</row>
    <row r="6" spans="2:101" ht="3.95" customHeight="1">
      <c r="B6" s="3"/>
      <c r="C6" s="3"/>
      <c r="D6" s="3"/>
      <c r="E6" s="3"/>
      <c r="F6" s="3"/>
      <c r="G6" s="3"/>
      <c r="H6" s="16"/>
      <c r="I6" s="16"/>
      <c r="J6" s="16"/>
      <c r="K6" s="16"/>
      <c r="L6" s="16"/>
      <c r="M6" s="16"/>
      <c r="N6" s="16"/>
      <c r="O6" s="16"/>
      <c r="P6" s="531"/>
      <c r="Q6" s="531"/>
      <c r="R6" s="531"/>
      <c r="S6" s="531"/>
      <c r="T6" s="531"/>
      <c r="U6" s="531"/>
      <c r="V6" s="531"/>
      <c r="W6" s="531"/>
      <c r="X6" s="539"/>
      <c r="Y6" s="539"/>
      <c r="Z6" s="539"/>
      <c r="AA6" s="539"/>
      <c r="AB6" s="539"/>
      <c r="AC6" s="539"/>
      <c r="AD6" s="539"/>
      <c r="AE6" s="539"/>
      <c r="AF6" s="539"/>
      <c r="AG6" s="539"/>
      <c r="AH6" s="539"/>
      <c r="AI6" s="539"/>
      <c r="AJ6" s="539"/>
      <c r="AK6" s="539"/>
      <c r="AL6" s="539"/>
      <c r="AM6" s="539"/>
      <c r="AN6" s="539"/>
      <c r="AO6" s="539"/>
      <c r="AP6" s="539"/>
      <c r="AQ6" s="539"/>
      <c r="AR6" s="539"/>
      <c r="AS6" s="539"/>
      <c r="AT6" s="539"/>
      <c r="AU6" s="539"/>
      <c r="AV6" s="539"/>
      <c r="AW6" s="539"/>
      <c r="AX6" s="539"/>
      <c r="AY6" s="539"/>
      <c r="AZ6" s="539"/>
      <c r="BA6" s="539"/>
      <c r="BB6" s="539"/>
      <c r="BC6" s="3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</row>
    <row r="7" spans="2:101" ht="3.95" customHeight="1">
      <c r="B7" s="3"/>
      <c r="C7" s="3"/>
      <c r="D7" s="3"/>
      <c r="E7" s="3"/>
      <c r="F7" s="3"/>
      <c r="G7" s="3"/>
      <c r="H7" s="16"/>
      <c r="I7" s="16"/>
      <c r="J7" s="16"/>
      <c r="K7" s="16"/>
      <c r="L7" s="16"/>
      <c r="M7" s="16"/>
      <c r="N7" s="16"/>
      <c r="O7" s="16"/>
      <c r="P7" s="16"/>
      <c r="Q7" s="173"/>
      <c r="R7" s="173"/>
      <c r="S7" s="173"/>
      <c r="T7" s="173"/>
      <c r="U7" s="173"/>
      <c r="V7" s="173"/>
      <c r="W7" s="173"/>
      <c r="X7" s="17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</row>
    <row r="8" spans="2:101" ht="3.9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16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9"/>
      <c r="CH8" s="9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2"/>
      <c r="CT8" s="2"/>
      <c r="CU8" s="2"/>
      <c r="CV8" s="2"/>
      <c r="CW8" s="2"/>
    </row>
    <row r="9" spans="2:101" ht="3.9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540" t="s">
        <v>2</v>
      </c>
      <c r="AO9" s="540"/>
      <c r="AP9" s="540"/>
      <c r="AQ9" s="540"/>
      <c r="AR9" s="540"/>
      <c r="AS9" s="540"/>
      <c r="AT9" s="540"/>
      <c r="AU9" s="540"/>
      <c r="AV9" s="540"/>
      <c r="AW9" s="540"/>
      <c r="AX9" s="540"/>
      <c r="AY9" s="540"/>
      <c r="AZ9" s="3"/>
      <c r="BA9" s="3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9"/>
      <c r="CH9" s="9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2"/>
      <c r="CT9" s="2"/>
      <c r="CU9" s="2"/>
      <c r="CV9" s="2"/>
      <c r="CW9" s="2"/>
    </row>
    <row r="10" spans="2:101" ht="3.9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540"/>
      <c r="AO10" s="540"/>
      <c r="AP10" s="540"/>
      <c r="AQ10" s="540"/>
      <c r="AR10" s="540"/>
      <c r="AS10" s="540"/>
      <c r="AT10" s="540"/>
      <c r="AU10" s="540"/>
      <c r="AV10" s="540"/>
      <c r="AW10" s="540"/>
      <c r="AX10" s="540"/>
      <c r="AY10" s="540"/>
      <c r="AZ10" s="3"/>
      <c r="BA10" s="3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9"/>
      <c r="CH10" s="9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2"/>
      <c r="CT10" s="2"/>
      <c r="CU10" s="2"/>
      <c r="CV10" s="2"/>
      <c r="CW10" s="2"/>
    </row>
    <row r="11" spans="2:101" ht="3.9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540"/>
      <c r="AO11" s="540"/>
      <c r="AP11" s="540"/>
      <c r="AQ11" s="540"/>
      <c r="AR11" s="540"/>
      <c r="AS11" s="540"/>
      <c r="AT11" s="540"/>
      <c r="AU11" s="540"/>
      <c r="AV11" s="540"/>
      <c r="AW11" s="540"/>
      <c r="AX11" s="540"/>
      <c r="AY11" s="540"/>
      <c r="AZ11" s="3"/>
      <c r="BA11" s="3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9"/>
      <c r="CH11" s="9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2"/>
      <c r="CT11" s="2"/>
      <c r="CU11" s="2"/>
      <c r="CV11" s="2"/>
      <c r="CW11" s="2"/>
    </row>
    <row r="12" spans="2:101" ht="3.9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540"/>
      <c r="AO12" s="540"/>
      <c r="AP12" s="540"/>
      <c r="AQ12" s="540"/>
      <c r="AR12" s="540"/>
      <c r="AS12" s="540"/>
      <c r="AT12" s="540"/>
      <c r="AU12" s="540"/>
      <c r="AV12" s="540"/>
      <c r="AW12" s="540"/>
      <c r="AX12" s="540"/>
      <c r="AY12" s="540"/>
      <c r="AZ12" s="3"/>
      <c r="BA12" s="3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2"/>
      <c r="CT12" s="2"/>
      <c r="CU12" s="2"/>
      <c r="CV12" s="2"/>
      <c r="CW12" s="2"/>
    </row>
    <row r="13" spans="2:101" ht="3.9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3"/>
      <c r="AN13" s="540"/>
      <c r="AO13" s="540"/>
      <c r="AP13" s="540"/>
      <c r="AQ13" s="540"/>
      <c r="AR13" s="540"/>
      <c r="AS13" s="540"/>
      <c r="AT13" s="540"/>
      <c r="AU13" s="540"/>
      <c r="AV13" s="540"/>
      <c r="AW13" s="540"/>
      <c r="AX13" s="540"/>
      <c r="AY13" s="540"/>
      <c r="AZ13" s="3"/>
      <c r="BA13" s="3"/>
      <c r="BB13" s="15"/>
      <c r="BC13" s="16"/>
      <c r="BD13" s="173"/>
      <c r="BE13" s="173"/>
      <c r="BF13" s="173"/>
      <c r="BG13" s="173"/>
      <c r="BH13" s="173"/>
      <c r="BI13" s="173"/>
      <c r="BJ13" s="173"/>
      <c r="BK13" s="173"/>
      <c r="BL13" s="3"/>
      <c r="BM13" s="3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2"/>
      <c r="CT13" s="2"/>
      <c r="CU13" s="2"/>
      <c r="CV13" s="2"/>
      <c r="CW13" s="2"/>
    </row>
    <row r="14" spans="2:101" ht="3.9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3"/>
      <c r="AN14" s="540"/>
      <c r="AO14" s="540"/>
      <c r="AP14" s="540"/>
      <c r="AQ14" s="540"/>
      <c r="AR14" s="540"/>
      <c r="AS14" s="540"/>
      <c r="AT14" s="540"/>
      <c r="AU14" s="540"/>
      <c r="AV14" s="540"/>
      <c r="AW14" s="540"/>
      <c r="AX14" s="540"/>
      <c r="AY14" s="540"/>
      <c r="AZ14" s="3"/>
      <c r="BA14" s="3"/>
      <c r="BB14" s="532" t="s">
        <v>47</v>
      </c>
      <c r="BC14" s="532"/>
      <c r="BD14" s="514" t="s">
        <v>167</v>
      </c>
      <c r="BE14" s="514"/>
      <c r="BF14" s="514"/>
      <c r="BG14" s="514"/>
      <c r="BH14" s="514"/>
      <c r="BI14" s="514"/>
      <c r="BJ14" s="514"/>
      <c r="BK14" s="514"/>
      <c r="BL14" s="514"/>
      <c r="BM14" s="514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2"/>
      <c r="CT14" s="2"/>
      <c r="CU14" s="2"/>
      <c r="CV14" s="2"/>
      <c r="CW14" s="2"/>
    </row>
    <row r="15" spans="2:101" ht="3.9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3"/>
      <c r="AN15" s="540"/>
      <c r="AO15" s="540"/>
      <c r="AP15" s="540"/>
      <c r="AQ15" s="540"/>
      <c r="AR15" s="540"/>
      <c r="AS15" s="540"/>
      <c r="AT15" s="540"/>
      <c r="AU15" s="540"/>
      <c r="AV15" s="540"/>
      <c r="AW15" s="540"/>
      <c r="AX15" s="540"/>
      <c r="AY15" s="540"/>
      <c r="AZ15" s="3"/>
      <c r="BA15" s="3"/>
      <c r="BB15" s="532"/>
      <c r="BC15" s="532"/>
      <c r="BD15" s="514"/>
      <c r="BE15" s="514"/>
      <c r="BF15" s="514"/>
      <c r="BG15" s="514"/>
      <c r="BH15" s="514"/>
      <c r="BI15" s="514"/>
      <c r="BJ15" s="514"/>
      <c r="BK15" s="514"/>
      <c r="BL15" s="514"/>
      <c r="BM15" s="514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2"/>
      <c r="CT15" s="2"/>
      <c r="CU15" s="2"/>
      <c r="CV15" s="2"/>
      <c r="CW15" s="2"/>
    </row>
    <row r="16" spans="2:101" ht="3.9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0"/>
      <c r="S16" s="29"/>
      <c r="T16" s="29"/>
      <c r="U16" s="29"/>
      <c r="V16" s="29"/>
      <c r="W16" s="29"/>
      <c r="X16" s="3"/>
      <c r="Y16" s="3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3"/>
      <c r="AN16" s="540"/>
      <c r="AO16" s="540"/>
      <c r="AP16" s="540"/>
      <c r="AQ16" s="540"/>
      <c r="AR16" s="540"/>
      <c r="AS16" s="540"/>
      <c r="AT16" s="540"/>
      <c r="AU16" s="540"/>
      <c r="AV16" s="540"/>
      <c r="AW16" s="540"/>
      <c r="AX16" s="540"/>
      <c r="AY16" s="540"/>
      <c r="AZ16" s="3"/>
      <c r="BA16" s="3"/>
      <c r="BB16" s="532"/>
      <c r="BC16" s="532"/>
      <c r="BD16" s="514"/>
      <c r="BE16" s="514"/>
      <c r="BF16" s="514"/>
      <c r="BG16" s="514"/>
      <c r="BH16" s="514"/>
      <c r="BI16" s="514"/>
      <c r="BJ16" s="514"/>
      <c r="BK16" s="514"/>
      <c r="BL16" s="514"/>
      <c r="BM16" s="514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2"/>
      <c r="CT16" s="2"/>
      <c r="CU16" s="2"/>
      <c r="CV16" s="2"/>
      <c r="CW16" s="2"/>
    </row>
    <row r="17" spans="1:101" ht="3.9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74"/>
      <c r="S17" s="174"/>
      <c r="T17" s="174"/>
      <c r="U17" s="174"/>
      <c r="V17" s="174"/>
      <c r="W17" s="174"/>
      <c r="X17" s="3"/>
      <c r="Y17" s="3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3"/>
      <c r="AN17" s="540"/>
      <c r="AO17" s="540"/>
      <c r="AP17" s="540"/>
      <c r="AQ17" s="540"/>
      <c r="AR17" s="540"/>
      <c r="AS17" s="540"/>
      <c r="AT17" s="540"/>
      <c r="AU17" s="540"/>
      <c r="AV17" s="540"/>
      <c r="AW17" s="540"/>
      <c r="AX17" s="540"/>
      <c r="AY17" s="540"/>
      <c r="AZ17" s="3"/>
      <c r="BA17" s="3"/>
      <c r="BB17" s="532"/>
      <c r="BC17" s="532"/>
      <c r="BD17" s="514"/>
      <c r="BE17" s="514"/>
      <c r="BF17" s="514"/>
      <c r="BG17" s="514"/>
      <c r="BH17" s="514"/>
      <c r="BI17" s="514"/>
      <c r="BJ17" s="514"/>
      <c r="BK17" s="514"/>
      <c r="BL17" s="514"/>
      <c r="BM17" s="514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2"/>
      <c r="CT17" s="2"/>
      <c r="CU17" s="2"/>
      <c r="CV17" s="2"/>
      <c r="CW17" s="2"/>
    </row>
    <row r="18" spans="1:101" ht="3.95" customHeight="1">
      <c r="A18" s="13"/>
      <c r="B18" s="173"/>
      <c r="C18" s="173"/>
      <c r="D18" s="173"/>
      <c r="E18" s="173"/>
      <c r="F18" s="173"/>
      <c r="G18" s="173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75"/>
      <c r="S18" s="176"/>
      <c r="T18" s="176"/>
      <c r="U18" s="176"/>
      <c r="V18" s="177"/>
      <c r="W18" s="177"/>
      <c r="X18" s="173"/>
      <c r="Y18" s="17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540"/>
      <c r="AO18" s="540"/>
      <c r="AP18" s="540"/>
      <c r="AQ18" s="540"/>
      <c r="AR18" s="540"/>
      <c r="AS18" s="540"/>
      <c r="AT18" s="540"/>
      <c r="AU18" s="540"/>
      <c r="AV18" s="540"/>
      <c r="AW18" s="540"/>
      <c r="AX18" s="540"/>
      <c r="AY18" s="540"/>
      <c r="AZ18" s="3"/>
      <c r="BA18" s="3"/>
      <c r="BB18" s="5"/>
      <c r="BC18" s="16"/>
      <c r="BD18" s="15"/>
      <c r="BE18" s="15"/>
      <c r="BF18" s="15"/>
      <c r="BG18" s="15"/>
      <c r="BH18" s="15"/>
      <c r="BI18" s="15"/>
      <c r="BJ18" s="15"/>
      <c r="BK18" s="15"/>
      <c r="BL18" s="3"/>
      <c r="BM18" s="3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2"/>
      <c r="CT18" s="2"/>
      <c r="CU18" s="2"/>
      <c r="CV18" s="2"/>
      <c r="CW18" s="2"/>
    </row>
    <row r="19" spans="1:101" ht="3.95" customHeight="1">
      <c r="A19" s="13"/>
      <c r="B19" s="173"/>
      <c r="C19" s="173"/>
      <c r="D19" s="173"/>
      <c r="E19" s="173"/>
      <c r="F19" s="173"/>
      <c r="G19" s="173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76"/>
      <c r="S19" s="176"/>
      <c r="T19" s="176"/>
      <c r="U19" s="176"/>
      <c r="V19" s="177"/>
      <c r="W19" s="177"/>
      <c r="X19" s="173"/>
      <c r="Y19" s="17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540"/>
      <c r="AO19" s="540"/>
      <c r="AP19" s="540"/>
      <c r="AQ19" s="540"/>
      <c r="AR19" s="540"/>
      <c r="AS19" s="540"/>
      <c r="AT19" s="540"/>
      <c r="AU19" s="540"/>
      <c r="AV19" s="540"/>
      <c r="AW19" s="540"/>
      <c r="AX19" s="540"/>
      <c r="AY19" s="540"/>
      <c r="AZ19" s="3"/>
      <c r="BA19" s="3"/>
      <c r="BB19" s="532" t="s">
        <v>45</v>
      </c>
      <c r="BC19" s="532"/>
      <c r="BD19" s="514" t="s">
        <v>164</v>
      </c>
      <c r="BE19" s="514"/>
      <c r="BF19" s="514"/>
      <c r="BG19" s="514"/>
      <c r="BH19" s="514"/>
      <c r="BI19" s="514"/>
      <c r="BJ19" s="514"/>
      <c r="BK19" s="514"/>
      <c r="BL19" s="514"/>
      <c r="BM19" s="514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2"/>
      <c r="CT19" s="2"/>
      <c r="CU19" s="2"/>
      <c r="CV19" s="2"/>
      <c r="CW19" s="2"/>
    </row>
    <row r="20" spans="1:101" ht="3.95" customHeight="1">
      <c r="A20" s="13"/>
      <c r="B20" s="173"/>
      <c r="C20" s="173"/>
      <c r="D20" s="173"/>
      <c r="E20" s="173"/>
      <c r="F20" s="173"/>
      <c r="G20" s="173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76"/>
      <c r="S20" s="176"/>
      <c r="T20" s="176"/>
      <c r="U20" s="176"/>
      <c r="V20" s="177"/>
      <c r="W20" s="177"/>
      <c r="X20" s="178"/>
      <c r="Y20" s="173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7"/>
      <c r="AL20" s="16"/>
      <c r="AM20" s="16"/>
      <c r="AN20" s="540"/>
      <c r="AO20" s="540"/>
      <c r="AP20" s="540"/>
      <c r="AQ20" s="540"/>
      <c r="AR20" s="540"/>
      <c r="AS20" s="540"/>
      <c r="AT20" s="540"/>
      <c r="AU20" s="540"/>
      <c r="AV20" s="540"/>
      <c r="AW20" s="540"/>
      <c r="AX20" s="540"/>
      <c r="AY20" s="540"/>
      <c r="AZ20" s="16"/>
      <c r="BA20" s="3"/>
      <c r="BB20" s="532"/>
      <c r="BC20" s="532"/>
      <c r="BD20" s="514"/>
      <c r="BE20" s="514"/>
      <c r="BF20" s="514"/>
      <c r="BG20" s="514"/>
      <c r="BH20" s="514"/>
      <c r="BI20" s="514"/>
      <c r="BJ20" s="514"/>
      <c r="BK20" s="514"/>
      <c r="BL20" s="514"/>
      <c r="BM20" s="514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2"/>
      <c r="CT20" s="2"/>
      <c r="CU20" s="2"/>
      <c r="CV20" s="2"/>
      <c r="CW20" s="2"/>
    </row>
    <row r="21" spans="1:101" ht="3.95" customHeight="1">
      <c r="A21" s="13"/>
      <c r="B21" s="173"/>
      <c r="C21" s="173"/>
      <c r="D21" s="173"/>
      <c r="E21" s="173"/>
      <c r="F21" s="173"/>
      <c r="G21" s="173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76"/>
      <c r="S21" s="176"/>
      <c r="T21" s="176"/>
      <c r="U21" s="176"/>
      <c r="V21" s="514" t="s">
        <v>46</v>
      </c>
      <c r="W21" s="514"/>
      <c r="X21" s="514"/>
      <c r="Y21" s="514"/>
      <c r="Z21" s="536" t="s">
        <v>164</v>
      </c>
      <c r="AA21" s="526"/>
      <c r="AB21" s="526"/>
      <c r="AC21" s="526"/>
      <c r="AD21" s="526"/>
      <c r="AE21" s="526"/>
      <c r="AF21" s="526"/>
      <c r="AG21" s="526"/>
      <c r="AH21" s="526"/>
      <c r="AI21" s="526"/>
      <c r="AJ21" s="517">
        <v>11</v>
      </c>
      <c r="AK21" s="517"/>
      <c r="AL21" s="16"/>
      <c r="AM21" s="16"/>
      <c r="AN21" s="540"/>
      <c r="AO21" s="540"/>
      <c r="AP21" s="540"/>
      <c r="AQ21" s="540"/>
      <c r="AR21" s="540"/>
      <c r="AS21" s="540"/>
      <c r="AT21" s="540"/>
      <c r="AU21" s="540"/>
      <c r="AV21" s="540"/>
      <c r="AW21" s="540"/>
      <c r="AX21" s="540"/>
      <c r="AY21" s="540"/>
      <c r="AZ21" s="16"/>
      <c r="BA21" s="3"/>
      <c r="BB21" s="532"/>
      <c r="BC21" s="532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2"/>
      <c r="CT21" s="2"/>
      <c r="CU21" s="2"/>
      <c r="CV21" s="2"/>
      <c r="CW21" s="2"/>
    </row>
    <row r="22" spans="1:101" ht="3.95" customHeight="1">
      <c r="A22" s="23"/>
      <c r="B22" s="3"/>
      <c r="C22" s="3"/>
      <c r="D22" s="7"/>
      <c r="E22" s="7"/>
      <c r="F22" s="7"/>
      <c r="G22" s="173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79"/>
      <c r="S22" s="174"/>
      <c r="T22" s="174"/>
      <c r="U22" s="174"/>
      <c r="V22" s="514"/>
      <c r="W22" s="514"/>
      <c r="X22" s="514"/>
      <c r="Y22" s="514"/>
      <c r="Z22" s="536"/>
      <c r="AA22" s="526"/>
      <c r="AB22" s="526"/>
      <c r="AC22" s="526"/>
      <c r="AD22" s="526"/>
      <c r="AE22" s="526"/>
      <c r="AF22" s="526"/>
      <c r="AG22" s="526"/>
      <c r="AH22" s="526"/>
      <c r="AI22" s="526"/>
      <c r="AJ22" s="517"/>
      <c r="AK22" s="517"/>
      <c r="AL22" s="28"/>
      <c r="AM22" s="16"/>
      <c r="AN22" s="540"/>
      <c r="AO22" s="540"/>
      <c r="AP22" s="540"/>
      <c r="AQ22" s="540"/>
      <c r="AR22" s="540"/>
      <c r="AS22" s="540"/>
      <c r="AT22" s="540"/>
      <c r="AU22" s="540"/>
      <c r="AV22" s="540"/>
      <c r="AW22" s="540"/>
      <c r="AX22" s="540"/>
      <c r="AY22" s="540"/>
      <c r="AZ22" s="16"/>
      <c r="BA22" s="3"/>
      <c r="BB22" s="532"/>
      <c r="BC22" s="532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2"/>
      <c r="CT22" s="2"/>
      <c r="CU22" s="2"/>
      <c r="CV22" s="2"/>
      <c r="CW22" s="2"/>
    </row>
    <row r="23" spans="1:101" ht="3.95" customHeight="1">
      <c r="A23" s="23"/>
      <c r="B23" s="3"/>
      <c r="C23" s="3"/>
      <c r="D23" s="7"/>
      <c r="E23" s="7"/>
      <c r="F23" s="7"/>
      <c r="G23" s="17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74"/>
      <c r="S23" s="174"/>
      <c r="T23" s="174"/>
      <c r="U23" s="174"/>
      <c r="V23" s="514"/>
      <c r="W23" s="514"/>
      <c r="X23" s="514"/>
      <c r="Y23" s="514"/>
      <c r="Z23" s="536"/>
      <c r="AA23" s="526"/>
      <c r="AB23" s="526"/>
      <c r="AC23" s="526"/>
      <c r="AD23" s="526"/>
      <c r="AE23" s="526"/>
      <c r="AF23" s="526"/>
      <c r="AG23" s="526"/>
      <c r="AH23" s="526"/>
      <c r="AI23" s="526"/>
      <c r="AJ23" s="517"/>
      <c r="AK23" s="517"/>
      <c r="AL23" s="512"/>
      <c r="AM23" s="16"/>
      <c r="AN23" s="540"/>
      <c r="AO23" s="540"/>
      <c r="AP23" s="540"/>
      <c r="AQ23" s="540"/>
      <c r="AR23" s="540"/>
      <c r="AS23" s="540"/>
      <c r="AT23" s="540"/>
      <c r="AU23" s="540"/>
      <c r="AV23" s="540"/>
      <c r="AW23" s="540"/>
      <c r="AX23" s="540"/>
      <c r="AY23" s="540"/>
      <c r="AZ23" s="16"/>
      <c r="BA23" s="3"/>
      <c r="BB23" s="3"/>
      <c r="BC23" s="16"/>
      <c r="BD23" s="15"/>
      <c r="BE23" s="15"/>
      <c r="BF23" s="15"/>
      <c r="BG23" s="15"/>
      <c r="BH23" s="15"/>
      <c r="BI23" s="15"/>
      <c r="BJ23" s="15"/>
      <c r="BK23" s="15"/>
      <c r="BL23" s="3"/>
      <c r="BM23" s="3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2"/>
      <c r="CT23" s="2"/>
      <c r="CU23" s="2"/>
      <c r="CV23" s="2"/>
      <c r="CW23" s="2"/>
    </row>
    <row r="24" spans="1:101" ht="3.95" customHeight="1">
      <c r="A24" s="13"/>
      <c r="B24" s="173"/>
      <c r="C24" s="173"/>
      <c r="D24" s="173"/>
      <c r="E24" s="173"/>
      <c r="F24" s="173"/>
      <c r="G24" s="173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75"/>
      <c r="S24" s="176"/>
      <c r="T24" s="176"/>
      <c r="U24" s="176"/>
      <c r="V24" s="514"/>
      <c r="W24" s="514"/>
      <c r="X24" s="514"/>
      <c r="Y24" s="514"/>
      <c r="Z24" s="536"/>
      <c r="AA24" s="526"/>
      <c r="AB24" s="526"/>
      <c r="AC24" s="526"/>
      <c r="AD24" s="526"/>
      <c r="AE24" s="526"/>
      <c r="AF24" s="526"/>
      <c r="AG24" s="526"/>
      <c r="AH24" s="526"/>
      <c r="AI24" s="526"/>
      <c r="AJ24" s="517"/>
      <c r="AK24" s="517"/>
      <c r="AL24" s="512"/>
      <c r="AM24" s="16"/>
      <c r="AN24" s="540"/>
      <c r="AO24" s="540"/>
      <c r="AP24" s="540"/>
      <c r="AQ24" s="540"/>
      <c r="AR24" s="540"/>
      <c r="AS24" s="540"/>
      <c r="AT24" s="540"/>
      <c r="AU24" s="540"/>
      <c r="AV24" s="540"/>
      <c r="AW24" s="540"/>
      <c r="AX24" s="540"/>
      <c r="AY24" s="540"/>
      <c r="AZ24" s="16"/>
      <c r="BA24" s="3"/>
      <c r="BB24" s="532" t="s">
        <v>44</v>
      </c>
      <c r="BC24" s="532"/>
      <c r="BD24" s="514" t="s">
        <v>168</v>
      </c>
      <c r="BE24" s="514"/>
      <c r="BF24" s="514"/>
      <c r="BG24" s="514"/>
      <c r="BH24" s="514"/>
      <c r="BI24" s="514"/>
      <c r="BJ24" s="514"/>
      <c r="BK24" s="514"/>
      <c r="BL24" s="514"/>
      <c r="BM24" s="514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2"/>
      <c r="CT24" s="2"/>
      <c r="CU24" s="2"/>
      <c r="CV24" s="2"/>
      <c r="CW24" s="2"/>
    </row>
    <row r="25" spans="1:101" ht="3.95" customHeight="1">
      <c r="A25" s="13"/>
      <c r="B25" s="173"/>
      <c r="C25" s="173"/>
      <c r="D25" s="173"/>
      <c r="E25" s="173"/>
      <c r="F25" s="173"/>
      <c r="G25" s="173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76"/>
      <c r="S25" s="176"/>
      <c r="T25" s="176"/>
      <c r="U25" s="176"/>
      <c r="V25" s="177"/>
      <c r="W25" s="177"/>
      <c r="X25" s="180"/>
      <c r="Y25" s="18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7"/>
      <c r="AL25" s="512"/>
      <c r="AM25" s="16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16"/>
      <c r="BA25" s="3"/>
      <c r="BB25" s="532"/>
      <c r="BC25" s="532"/>
      <c r="BD25" s="514"/>
      <c r="BE25" s="514"/>
      <c r="BF25" s="514"/>
      <c r="BG25" s="514"/>
      <c r="BH25" s="514"/>
      <c r="BI25" s="514"/>
      <c r="BJ25" s="514"/>
      <c r="BK25" s="514"/>
      <c r="BL25" s="514"/>
      <c r="BM25" s="514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2"/>
      <c r="CT25" s="2"/>
      <c r="CU25" s="2"/>
      <c r="CV25" s="2"/>
      <c r="CW25" s="2"/>
    </row>
    <row r="26" spans="1:101" ht="3.95" customHeight="1">
      <c r="A26" s="13"/>
      <c r="B26" s="173"/>
      <c r="C26" s="173"/>
      <c r="D26" s="173"/>
      <c r="E26" s="173"/>
      <c r="F26" s="173"/>
      <c r="G26" s="17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76"/>
      <c r="S26" s="176"/>
      <c r="T26" s="176"/>
      <c r="U26" s="176"/>
      <c r="V26" s="177"/>
      <c r="W26" s="177"/>
      <c r="X26" s="181"/>
      <c r="Y26" s="181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7"/>
      <c r="AL26" s="172"/>
      <c r="AM26" s="16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16"/>
      <c r="BA26" s="3"/>
      <c r="BB26" s="532"/>
      <c r="BC26" s="532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2"/>
      <c r="CT26" s="2"/>
      <c r="CU26" s="2"/>
      <c r="CV26" s="2"/>
      <c r="CW26" s="2"/>
    </row>
    <row r="27" spans="1:101" ht="3.95" customHeight="1">
      <c r="A27" s="13"/>
      <c r="B27" s="173"/>
      <c r="C27" s="173"/>
      <c r="D27" s="173"/>
      <c r="E27" s="173"/>
      <c r="F27" s="173"/>
      <c r="G27" s="17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76"/>
      <c r="S27" s="176"/>
      <c r="T27" s="176"/>
      <c r="U27" s="176"/>
      <c r="V27" s="177"/>
      <c r="W27" s="177"/>
      <c r="X27" s="181"/>
      <c r="Y27" s="181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7"/>
      <c r="AL27" s="172"/>
      <c r="AM27" s="16"/>
      <c r="AN27" s="526" t="s">
        <v>164</v>
      </c>
      <c r="AO27" s="526"/>
      <c r="AP27" s="526"/>
      <c r="AQ27" s="526"/>
      <c r="AR27" s="526"/>
      <c r="AS27" s="526"/>
      <c r="AT27" s="526"/>
      <c r="AU27" s="526"/>
      <c r="AV27" s="526"/>
      <c r="AW27" s="526"/>
      <c r="AX27" s="517">
        <v>4</v>
      </c>
      <c r="AY27" s="517"/>
      <c r="AZ27" s="16"/>
      <c r="BA27" s="3"/>
      <c r="BB27" s="532"/>
      <c r="BC27" s="532"/>
      <c r="BD27" s="514"/>
      <c r="BE27" s="514"/>
      <c r="BF27" s="514"/>
      <c r="BG27" s="514"/>
      <c r="BH27" s="514"/>
      <c r="BI27" s="514"/>
      <c r="BJ27" s="514"/>
      <c r="BK27" s="514"/>
      <c r="BL27" s="514"/>
      <c r="BM27" s="514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2"/>
      <c r="CT27" s="2"/>
      <c r="CU27" s="2"/>
      <c r="CV27" s="2"/>
      <c r="CW27" s="2"/>
    </row>
    <row r="28" spans="1:101" ht="3.95" customHeight="1">
      <c r="A28" s="23"/>
      <c r="B28" s="3"/>
      <c r="C28" s="3"/>
      <c r="D28" s="7"/>
      <c r="E28" s="7"/>
      <c r="F28" s="7"/>
      <c r="G28" s="17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73"/>
      <c r="S28" s="173"/>
      <c r="T28" s="173"/>
      <c r="U28" s="173"/>
      <c r="V28" s="173"/>
      <c r="W28" s="177"/>
      <c r="X28" s="181"/>
      <c r="Y28" s="181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7"/>
      <c r="AL28" s="172"/>
      <c r="AM28" s="14"/>
      <c r="AN28" s="526"/>
      <c r="AO28" s="526"/>
      <c r="AP28" s="526"/>
      <c r="AQ28" s="526"/>
      <c r="AR28" s="526"/>
      <c r="AS28" s="526"/>
      <c r="AT28" s="526"/>
      <c r="AU28" s="526"/>
      <c r="AV28" s="526"/>
      <c r="AW28" s="526"/>
      <c r="AX28" s="517"/>
      <c r="AY28" s="517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73"/>
      <c r="BN28" s="27"/>
      <c r="BO28" s="8"/>
      <c r="BP28" s="8"/>
      <c r="BQ28" s="8"/>
      <c r="BR28" s="8"/>
      <c r="BS28" s="8"/>
      <c r="BT28" s="8"/>
      <c r="BU28" s="8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2"/>
      <c r="CT28" s="2"/>
      <c r="CU28" s="2"/>
      <c r="CV28" s="2"/>
      <c r="CW28" s="2"/>
    </row>
    <row r="29" spans="1:101" ht="3.95" customHeight="1">
      <c r="A29" s="23"/>
      <c r="B29" s="3"/>
      <c r="C29" s="3"/>
      <c r="D29" s="7"/>
      <c r="E29" s="7"/>
      <c r="F29" s="7"/>
      <c r="G29" s="173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73"/>
      <c r="S29" s="173"/>
      <c r="T29" s="173"/>
      <c r="U29" s="173"/>
      <c r="V29" s="173"/>
      <c r="W29" s="177"/>
      <c r="X29" s="181"/>
      <c r="Y29" s="181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7"/>
      <c r="AL29" s="172"/>
      <c r="AM29" s="16"/>
      <c r="AN29" s="526"/>
      <c r="AO29" s="526"/>
      <c r="AP29" s="526"/>
      <c r="AQ29" s="526"/>
      <c r="AR29" s="526"/>
      <c r="AS29" s="526"/>
      <c r="AT29" s="526"/>
      <c r="AU29" s="526"/>
      <c r="AV29" s="526"/>
      <c r="AW29" s="526"/>
      <c r="AX29" s="517"/>
      <c r="AY29" s="517"/>
      <c r="AZ29" s="512">
        <v>0</v>
      </c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73"/>
      <c r="BM29" s="5"/>
      <c r="BN29" s="13"/>
      <c r="BO29" s="13"/>
      <c r="BP29" s="13"/>
      <c r="BQ29" s="13"/>
      <c r="BR29" s="13"/>
      <c r="BS29" s="13"/>
      <c r="BT29" s="13"/>
      <c r="BU29" s="13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2"/>
      <c r="CT29" s="2"/>
      <c r="CU29" s="2"/>
      <c r="CV29" s="2"/>
      <c r="CW29" s="2"/>
    </row>
    <row r="30" spans="1:101" ht="3.95" customHeight="1">
      <c r="A30" s="13"/>
      <c r="B30" s="173"/>
      <c r="C30" s="173"/>
      <c r="D30" s="173"/>
      <c r="E30" s="173"/>
      <c r="F30" s="173"/>
      <c r="G30" s="173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73"/>
      <c r="S30" s="173"/>
      <c r="T30" s="173"/>
      <c r="U30" s="173"/>
      <c r="V30" s="177"/>
      <c r="W30" s="177"/>
      <c r="X30" s="181"/>
      <c r="Y30" s="181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7"/>
      <c r="AL30" s="172"/>
      <c r="AM30" s="16"/>
      <c r="AN30" s="526"/>
      <c r="AO30" s="526"/>
      <c r="AP30" s="526"/>
      <c r="AQ30" s="526"/>
      <c r="AR30" s="526"/>
      <c r="AS30" s="526"/>
      <c r="AT30" s="526"/>
      <c r="AU30" s="526"/>
      <c r="AV30" s="526"/>
      <c r="AW30" s="526"/>
      <c r="AX30" s="517"/>
      <c r="AY30" s="517"/>
      <c r="AZ30" s="512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73"/>
      <c r="BM30" s="5"/>
      <c r="BN30" s="13"/>
      <c r="BO30" s="13"/>
      <c r="BP30" s="13"/>
      <c r="BQ30" s="13"/>
      <c r="BR30" s="13"/>
      <c r="BS30" s="13"/>
      <c r="BT30" s="13"/>
      <c r="BU30" s="13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2"/>
      <c r="CT30" s="2"/>
      <c r="CU30" s="2"/>
      <c r="CV30" s="2"/>
      <c r="CW30" s="2"/>
    </row>
    <row r="31" spans="1:101" ht="3.95" customHeight="1">
      <c r="A31" s="13"/>
      <c r="B31" s="173"/>
      <c r="C31" s="173"/>
      <c r="D31" s="173"/>
      <c r="E31" s="173"/>
      <c r="F31" s="173"/>
      <c r="G31" s="173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73"/>
      <c r="S31" s="173"/>
      <c r="T31" s="173"/>
      <c r="U31" s="173"/>
      <c r="V31" s="177"/>
      <c r="W31" s="177"/>
      <c r="X31" s="181"/>
      <c r="Y31" s="181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7"/>
      <c r="AL31" s="172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7"/>
      <c r="AZ31" s="512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73"/>
      <c r="BM31" s="5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2"/>
      <c r="CF31" s="12"/>
      <c r="CG31" s="9"/>
      <c r="CH31" s="9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2"/>
      <c r="CT31" s="2"/>
      <c r="CU31" s="2"/>
      <c r="CV31" s="2"/>
      <c r="CW31" s="2"/>
    </row>
    <row r="32" spans="1:101" ht="3.95" customHeight="1">
      <c r="A32" s="13"/>
      <c r="B32" s="173"/>
      <c r="C32" s="173"/>
      <c r="D32" s="173"/>
      <c r="E32" s="173"/>
      <c r="F32" s="173"/>
      <c r="G32" s="173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73"/>
      <c r="S32" s="173"/>
      <c r="T32" s="173"/>
      <c r="U32" s="173"/>
      <c r="V32" s="177"/>
      <c r="W32" s="177"/>
      <c r="X32" s="180"/>
      <c r="Y32" s="181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7"/>
      <c r="AL32" s="495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7"/>
      <c r="AZ32" s="172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73"/>
      <c r="BM32" s="17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2"/>
      <c r="CF32" s="12"/>
      <c r="CG32" s="9"/>
      <c r="CH32" s="9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2"/>
      <c r="CT32" s="2"/>
      <c r="CU32" s="2"/>
      <c r="CV32" s="2"/>
      <c r="CW32" s="2"/>
    </row>
    <row r="33" spans="1:101" ht="3.95" customHeight="1">
      <c r="A33" s="13"/>
      <c r="B33" s="173"/>
      <c r="C33" s="173"/>
      <c r="D33" s="173"/>
      <c r="E33" s="173"/>
      <c r="F33" s="173"/>
      <c r="G33" s="173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73"/>
      <c r="S33" s="173"/>
      <c r="T33" s="173"/>
      <c r="U33" s="173"/>
      <c r="V33" s="514" t="s">
        <v>43</v>
      </c>
      <c r="W33" s="514"/>
      <c r="X33" s="514"/>
      <c r="Y33" s="514"/>
      <c r="Z33" s="515" t="s">
        <v>171</v>
      </c>
      <c r="AA33" s="516"/>
      <c r="AB33" s="516"/>
      <c r="AC33" s="516"/>
      <c r="AD33" s="516"/>
      <c r="AE33" s="516"/>
      <c r="AF33" s="516"/>
      <c r="AG33" s="516"/>
      <c r="AH33" s="516"/>
      <c r="AI33" s="516"/>
      <c r="AJ33" s="517">
        <v>0</v>
      </c>
      <c r="AK33" s="517"/>
      <c r="AL33" s="495"/>
      <c r="AM33" s="16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172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73"/>
      <c r="BN33" s="9"/>
      <c r="BO33" s="8"/>
      <c r="BP33" s="8"/>
      <c r="BQ33" s="8"/>
      <c r="BR33" s="8"/>
      <c r="BS33" s="8"/>
      <c r="BT33" s="8"/>
      <c r="BU33" s="8"/>
      <c r="BV33" s="13"/>
      <c r="BW33" s="13"/>
      <c r="BX33" s="13"/>
      <c r="BY33" s="13"/>
      <c r="BZ33" s="13"/>
      <c r="CA33" s="13"/>
      <c r="CB33" s="13"/>
      <c r="CC33" s="13"/>
      <c r="CD33" s="13"/>
      <c r="CE33" s="12"/>
      <c r="CF33" s="12"/>
      <c r="CG33" s="13"/>
      <c r="CH33" s="9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2"/>
      <c r="CT33" s="2"/>
      <c r="CU33" s="2"/>
      <c r="CV33" s="2"/>
      <c r="CW33" s="2"/>
    </row>
    <row r="34" spans="1:101" ht="3.95" customHeight="1">
      <c r="A34" s="23"/>
      <c r="B34" s="3"/>
      <c r="C34" s="3"/>
      <c r="D34" s="7"/>
      <c r="E34" s="7"/>
      <c r="F34" s="7"/>
      <c r="G34" s="173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73"/>
      <c r="S34" s="173"/>
      <c r="T34" s="173"/>
      <c r="U34" s="173"/>
      <c r="V34" s="514"/>
      <c r="W34" s="514"/>
      <c r="X34" s="514"/>
      <c r="Y34" s="514"/>
      <c r="Z34" s="515"/>
      <c r="AA34" s="516"/>
      <c r="AB34" s="516"/>
      <c r="AC34" s="516"/>
      <c r="AD34" s="516"/>
      <c r="AE34" s="516"/>
      <c r="AF34" s="516"/>
      <c r="AG34" s="516"/>
      <c r="AH34" s="516"/>
      <c r="AI34" s="516"/>
      <c r="AJ34" s="517"/>
      <c r="AK34" s="517"/>
      <c r="AL34" s="495"/>
      <c r="AM34" s="16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172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73"/>
      <c r="BN34" s="9"/>
      <c r="BO34" s="8"/>
      <c r="BP34" s="8"/>
      <c r="BQ34" s="8"/>
      <c r="BR34" s="8"/>
      <c r="BS34" s="8"/>
      <c r="BT34" s="8"/>
      <c r="BU34" s="8"/>
      <c r="BV34" s="13"/>
      <c r="BW34" s="13"/>
      <c r="BX34" s="13"/>
      <c r="BY34" s="13"/>
      <c r="BZ34" s="13"/>
      <c r="CA34" s="13"/>
      <c r="CB34" s="13"/>
      <c r="CC34" s="13"/>
      <c r="CD34" s="13"/>
      <c r="CE34" s="12"/>
      <c r="CF34" s="12"/>
      <c r="CG34" s="13"/>
      <c r="CH34" s="9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2"/>
      <c r="CT34" s="2"/>
      <c r="CU34" s="2"/>
      <c r="CV34" s="2"/>
      <c r="CW34" s="2"/>
    </row>
    <row r="35" spans="1:101" ht="3.95" customHeight="1">
      <c r="A35" s="23"/>
      <c r="B35" s="3"/>
      <c r="C35" s="3"/>
      <c r="D35" s="7"/>
      <c r="E35" s="7"/>
      <c r="F35" s="7"/>
      <c r="G35" s="173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73"/>
      <c r="S35" s="173"/>
      <c r="T35" s="173"/>
      <c r="U35" s="173"/>
      <c r="V35" s="514"/>
      <c r="W35" s="514"/>
      <c r="X35" s="514"/>
      <c r="Y35" s="514"/>
      <c r="Z35" s="515"/>
      <c r="AA35" s="516"/>
      <c r="AB35" s="516"/>
      <c r="AC35" s="516"/>
      <c r="AD35" s="516"/>
      <c r="AE35" s="516"/>
      <c r="AF35" s="516"/>
      <c r="AG35" s="516"/>
      <c r="AH35" s="516"/>
      <c r="AI35" s="516"/>
      <c r="AJ35" s="517"/>
      <c r="AK35" s="517"/>
      <c r="AL35" s="19"/>
      <c r="AM35" s="25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24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73"/>
      <c r="BN35" s="9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10"/>
      <c r="CG35" s="13"/>
      <c r="CH35" s="9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2"/>
      <c r="CT35" s="2"/>
      <c r="CU35" s="2"/>
      <c r="CV35" s="2"/>
      <c r="CW35" s="2"/>
    </row>
    <row r="36" spans="1:101" ht="3.95" customHeight="1">
      <c r="A36" s="13"/>
      <c r="B36" s="173"/>
      <c r="C36" s="173"/>
      <c r="D36" s="173"/>
      <c r="E36" s="173"/>
      <c r="F36" s="173"/>
      <c r="G36" s="173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73"/>
      <c r="S36" s="173"/>
      <c r="T36" s="173"/>
      <c r="U36" s="173"/>
      <c r="V36" s="514"/>
      <c r="W36" s="514"/>
      <c r="X36" s="514"/>
      <c r="Y36" s="514"/>
      <c r="Z36" s="515"/>
      <c r="AA36" s="516"/>
      <c r="AB36" s="516"/>
      <c r="AC36" s="516"/>
      <c r="AD36" s="516"/>
      <c r="AE36" s="516"/>
      <c r="AF36" s="516"/>
      <c r="AG36" s="516"/>
      <c r="AH36" s="516"/>
      <c r="AI36" s="516"/>
      <c r="AJ36" s="517"/>
      <c r="AK36" s="517"/>
      <c r="AL36" s="26"/>
      <c r="AM36" s="25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24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73"/>
      <c r="BN36" s="9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10"/>
      <c r="CG36" s="9"/>
      <c r="CH36" s="9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2"/>
      <c r="CT36" s="2"/>
      <c r="CU36" s="2"/>
      <c r="CV36" s="2"/>
      <c r="CW36" s="2"/>
    </row>
    <row r="37" spans="1:101" ht="3.95" customHeight="1">
      <c r="A37" s="13"/>
      <c r="B37" s="173"/>
      <c r="C37" s="173"/>
      <c r="D37" s="173"/>
      <c r="E37" s="173"/>
      <c r="F37" s="173"/>
      <c r="G37" s="173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73"/>
      <c r="S37" s="173"/>
      <c r="T37" s="173"/>
      <c r="U37" s="173"/>
      <c r="V37" s="177"/>
      <c r="W37" s="177"/>
      <c r="X37" s="180"/>
      <c r="Y37" s="181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7"/>
      <c r="AL37" s="26"/>
      <c r="AM37" s="25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24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73"/>
      <c r="BN37" s="9"/>
      <c r="BO37" s="8"/>
      <c r="BP37" s="8"/>
      <c r="BQ37" s="8"/>
      <c r="BR37" s="8"/>
      <c r="BS37" s="8"/>
      <c r="CF37" s="10"/>
      <c r="CG37" s="9"/>
      <c r="CH37" s="9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2"/>
      <c r="CT37" s="2"/>
      <c r="CU37" s="2"/>
      <c r="CV37" s="2"/>
      <c r="CW37" s="2"/>
    </row>
    <row r="38" spans="1:101" ht="3.95" customHeight="1">
      <c r="A38" s="13"/>
      <c r="B38" s="173"/>
      <c r="C38" s="173"/>
      <c r="D38" s="173"/>
      <c r="E38" s="173"/>
      <c r="F38" s="173"/>
      <c r="G38" s="173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73"/>
      <c r="S38" s="173"/>
      <c r="T38" s="173"/>
      <c r="U38" s="173"/>
      <c r="V38" s="177"/>
      <c r="W38" s="177"/>
      <c r="X38" s="181"/>
      <c r="Y38" s="181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7"/>
      <c r="AL38" s="26"/>
      <c r="AM38" s="25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24"/>
      <c r="BA38" s="16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9"/>
      <c r="BO38" s="8"/>
      <c r="BP38" s="8"/>
      <c r="BQ38" s="8"/>
      <c r="BR38" s="8"/>
      <c r="BS38" s="8"/>
      <c r="CF38" s="10"/>
      <c r="CG38" s="9"/>
      <c r="CH38" s="9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2"/>
      <c r="CT38" s="2"/>
      <c r="CU38" s="2"/>
      <c r="CV38" s="2"/>
      <c r="CW38" s="2"/>
    </row>
    <row r="39" spans="1:101" ht="3.95" customHeight="1">
      <c r="A39" s="13"/>
      <c r="B39" s="173"/>
      <c r="C39" s="173"/>
      <c r="D39" s="173"/>
      <c r="E39" s="173"/>
      <c r="F39" s="173"/>
      <c r="G39" s="173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73"/>
      <c r="S39" s="173"/>
      <c r="T39" s="173"/>
      <c r="U39" s="173"/>
      <c r="V39" s="177"/>
      <c r="W39" s="177"/>
      <c r="X39" s="173"/>
      <c r="Y39" s="173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7"/>
      <c r="AL39" s="26"/>
      <c r="AM39" s="25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24"/>
      <c r="BA39" s="16"/>
      <c r="BB39" s="517" t="s">
        <v>167</v>
      </c>
      <c r="BC39" s="517"/>
      <c r="BD39" s="517"/>
      <c r="BE39" s="517"/>
      <c r="BF39" s="517"/>
      <c r="BG39" s="517"/>
      <c r="BH39" s="517"/>
      <c r="BI39" s="517"/>
      <c r="BJ39" s="517"/>
      <c r="BK39" s="517"/>
      <c r="BL39" s="517"/>
      <c r="BM39" s="517"/>
      <c r="BN39" s="9"/>
      <c r="BO39" s="8"/>
      <c r="BP39" s="8"/>
      <c r="BQ39" s="8"/>
      <c r="BR39" s="8"/>
      <c r="BS39" s="8"/>
      <c r="CF39" s="10"/>
      <c r="CG39" s="9"/>
      <c r="CH39" s="9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2"/>
      <c r="CT39" s="2"/>
      <c r="CU39" s="2"/>
      <c r="CV39" s="2"/>
      <c r="CW39" s="2"/>
    </row>
    <row r="40" spans="1:101" ht="3.95" customHeight="1">
      <c r="A40" s="23"/>
      <c r="B40" s="3"/>
      <c r="C40" s="3"/>
      <c r="D40" s="7"/>
      <c r="E40" s="7"/>
      <c r="F40" s="7"/>
      <c r="G40" s="173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73"/>
      <c r="S40" s="173"/>
      <c r="T40" s="173"/>
      <c r="U40" s="173"/>
      <c r="V40" s="173"/>
      <c r="W40" s="177"/>
      <c r="X40" s="173"/>
      <c r="Y40" s="173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7"/>
      <c r="AL40" s="26"/>
      <c r="AM40" s="25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24"/>
      <c r="BA40" s="16"/>
      <c r="BB40" s="517"/>
      <c r="BC40" s="517"/>
      <c r="BD40" s="517"/>
      <c r="BE40" s="517"/>
      <c r="BF40" s="517"/>
      <c r="BG40" s="517"/>
      <c r="BH40" s="517"/>
      <c r="BI40" s="517"/>
      <c r="BJ40" s="517"/>
      <c r="BK40" s="517"/>
      <c r="BL40" s="517"/>
      <c r="BM40" s="517"/>
      <c r="BN40" s="9"/>
      <c r="BO40" s="8"/>
      <c r="BP40" s="8"/>
      <c r="BQ40" s="8"/>
      <c r="BR40" s="8"/>
      <c r="BS40" s="8"/>
      <c r="CF40" s="10"/>
      <c r="CG40" s="9"/>
      <c r="CH40" s="9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2"/>
      <c r="CT40" s="2"/>
      <c r="CU40" s="2"/>
      <c r="CV40" s="2"/>
      <c r="CW40" s="2"/>
    </row>
    <row r="41" spans="1:101" ht="3.95" customHeight="1">
      <c r="A41" s="23"/>
      <c r="B41" s="3"/>
      <c r="C41" s="3"/>
      <c r="D41" s="7"/>
      <c r="E41" s="7"/>
      <c r="F41" s="7"/>
      <c r="G41" s="173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73"/>
      <c r="S41" s="173"/>
      <c r="T41" s="173"/>
      <c r="U41" s="173"/>
      <c r="V41" s="173"/>
      <c r="W41" s="177"/>
      <c r="X41" s="173"/>
      <c r="Y41" s="173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7"/>
      <c r="AL41" s="26"/>
      <c r="AM41" s="25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24"/>
      <c r="BA41" s="6"/>
      <c r="BB41" s="517"/>
      <c r="BC41" s="517"/>
      <c r="BD41" s="517"/>
      <c r="BE41" s="517"/>
      <c r="BF41" s="517"/>
      <c r="BG41" s="517"/>
      <c r="BH41" s="517"/>
      <c r="BI41" s="517"/>
      <c r="BJ41" s="517"/>
      <c r="BK41" s="517"/>
      <c r="BL41" s="517"/>
      <c r="BM41" s="517"/>
      <c r="BN41" s="9"/>
      <c r="BO41" s="8"/>
      <c r="BP41" s="8"/>
      <c r="BQ41" s="8"/>
      <c r="BR41" s="8"/>
      <c r="BS41" s="8"/>
      <c r="CF41" s="10"/>
      <c r="CG41" s="9"/>
      <c r="CH41" s="9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2"/>
      <c r="CT41" s="2"/>
      <c r="CU41" s="2"/>
      <c r="CV41" s="2"/>
      <c r="CW41" s="2"/>
    </row>
    <row r="42" spans="1:101" ht="3.95" customHeight="1">
      <c r="A42" s="13"/>
      <c r="B42" s="173"/>
      <c r="C42" s="173"/>
      <c r="D42" s="173"/>
      <c r="E42" s="173"/>
      <c r="F42" s="173"/>
      <c r="G42" s="173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73"/>
      <c r="S42" s="173"/>
      <c r="T42" s="173"/>
      <c r="U42" s="173"/>
      <c r="V42" s="177"/>
      <c r="W42" s="177"/>
      <c r="X42" s="173"/>
      <c r="Y42" s="173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7"/>
      <c r="AL42" s="26"/>
      <c r="AM42" s="25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24"/>
      <c r="BA42" s="173"/>
      <c r="BB42" s="517"/>
      <c r="BC42" s="517"/>
      <c r="BD42" s="517"/>
      <c r="BE42" s="517"/>
      <c r="BF42" s="517"/>
      <c r="BG42" s="517"/>
      <c r="BH42" s="517"/>
      <c r="BI42" s="517"/>
      <c r="BJ42" s="517"/>
      <c r="BK42" s="517"/>
      <c r="BL42" s="517"/>
      <c r="BM42" s="517"/>
      <c r="BN42" s="9"/>
      <c r="BO42" s="8"/>
      <c r="BP42" s="8"/>
      <c r="BQ42" s="8"/>
      <c r="BR42" s="8"/>
      <c r="BS42" s="8"/>
      <c r="CF42" s="10"/>
      <c r="CG42" s="9"/>
      <c r="CH42" s="9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2"/>
      <c r="CT42" s="2"/>
      <c r="CU42" s="2"/>
      <c r="CV42" s="2"/>
      <c r="CW42" s="2"/>
    </row>
    <row r="43" spans="1:101" ht="3.95" customHeight="1">
      <c r="A43" s="13"/>
      <c r="B43" s="173"/>
      <c r="C43" s="173"/>
      <c r="D43" s="173"/>
      <c r="E43" s="173"/>
      <c r="F43" s="173"/>
      <c r="G43" s="173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73"/>
      <c r="S43" s="173"/>
      <c r="T43" s="173"/>
      <c r="U43" s="173"/>
      <c r="V43" s="177"/>
      <c r="W43" s="177"/>
      <c r="X43" s="173"/>
      <c r="Y43" s="173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7"/>
      <c r="AL43" s="26"/>
      <c r="AM43" s="25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24"/>
      <c r="BA43" s="173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73"/>
      <c r="BN43" s="9"/>
      <c r="BO43" s="8"/>
      <c r="BP43" s="8"/>
      <c r="BQ43" s="8"/>
      <c r="BR43" s="8"/>
      <c r="BS43" s="8"/>
      <c r="CF43" s="10"/>
      <c r="CG43" s="9"/>
      <c r="CH43" s="9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2"/>
      <c r="CT43" s="2"/>
      <c r="CU43" s="2"/>
      <c r="CV43" s="2"/>
      <c r="CW43" s="2"/>
    </row>
    <row r="44" spans="1:101" ht="3.95" customHeight="1">
      <c r="A44" s="13"/>
      <c r="B44" s="173"/>
      <c r="C44" s="173"/>
      <c r="D44" s="173"/>
      <c r="E44" s="173"/>
      <c r="F44" s="173"/>
      <c r="G44" s="173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73"/>
      <c r="S44" s="173"/>
      <c r="T44" s="173"/>
      <c r="U44" s="173"/>
      <c r="V44" s="177"/>
      <c r="W44" s="177"/>
      <c r="X44" s="178"/>
      <c r="Y44" s="173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7"/>
      <c r="AL44" s="26"/>
      <c r="AM44" s="25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24"/>
      <c r="BA44" s="173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3"/>
      <c r="CF44" s="10"/>
      <c r="CG44" s="9"/>
      <c r="CH44" s="9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2"/>
      <c r="CT44" s="2"/>
      <c r="CU44" s="2"/>
      <c r="CV44" s="2"/>
      <c r="CW44" s="2"/>
    </row>
    <row r="45" spans="1:101" ht="3.95" customHeight="1">
      <c r="A45" s="13"/>
      <c r="B45" s="173"/>
      <c r="C45" s="173"/>
      <c r="D45" s="173"/>
      <c r="E45" s="173"/>
      <c r="F45" s="173"/>
      <c r="G45" s="173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73"/>
      <c r="S45" s="173"/>
      <c r="T45" s="173"/>
      <c r="U45" s="173"/>
      <c r="V45" s="514" t="s">
        <v>41</v>
      </c>
      <c r="W45" s="514"/>
      <c r="X45" s="514"/>
      <c r="Y45" s="514"/>
      <c r="Z45" s="515" t="s">
        <v>168</v>
      </c>
      <c r="AA45" s="516"/>
      <c r="AB45" s="516"/>
      <c r="AC45" s="516"/>
      <c r="AD45" s="516"/>
      <c r="AE45" s="516"/>
      <c r="AF45" s="516"/>
      <c r="AG45" s="516"/>
      <c r="AH45" s="516"/>
      <c r="AI45" s="516"/>
      <c r="AJ45" s="517">
        <v>1</v>
      </c>
      <c r="AK45" s="517"/>
      <c r="AL45" s="26"/>
      <c r="AM45" s="25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24"/>
      <c r="BA45" s="17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CF45" s="10"/>
      <c r="CG45" s="9"/>
      <c r="CH45" s="9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2"/>
      <c r="CT45" s="2"/>
      <c r="CU45" s="2"/>
      <c r="CV45" s="2"/>
      <c r="CW45" s="2"/>
    </row>
    <row r="46" spans="1:101" ht="3.95" customHeight="1">
      <c r="A46" s="23"/>
      <c r="B46" s="7"/>
      <c r="C46" s="7"/>
      <c r="D46" s="7"/>
      <c r="E46" s="7"/>
      <c r="F46" s="7"/>
      <c r="G46" s="173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73"/>
      <c r="S46" s="173"/>
      <c r="T46" s="173"/>
      <c r="U46" s="173"/>
      <c r="V46" s="514"/>
      <c r="W46" s="514"/>
      <c r="X46" s="514"/>
      <c r="Y46" s="514"/>
      <c r="Z46" s="515"/>
      <c r="AA46" s="516"/>
      <c r="AB46" s="516"/>
      <c r="AC46" s="516"/>
      <c r="AD46" s="516"/>
      <c r="AE46" s="516"/>
      <c r="AF46" s="516"/>
      <c r="AG46" s="516"/>
      <c r="AH46" s="516"/>
      <c r="AI46" s="516"/>
      <c r="AJ46" s="517"/>
      <c r="AK46" s="517"/>
      <c r="AL46" s="26"/>
      <c r="AM46" s="25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24"/>
      <c r="BA46" s="17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CF46" s="10"/>
      <c r="CG46" s="9"/>
      <c r="CH46" s="9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2"/>
      <c r="CT46" s="2"/>
      <c r="CU46" s="2"/>
      <c r="CV46" s="2"/>
      <c r="CW46" s="2"/>
    </row>
    <row r="47" spans="1:101" ht="3.95" customHeight="1">
      <c r="A47" s="23"/>
      <c r="B47" s="7"/>
      <c r="C47" s="7"/>
      <c r="D47" s="7"/>
      <c r="E47" s="7"/>
      <c r="F47" s="7"/>
      <c r="G47" s="173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73"/>
      <c r="S47" s="173"/>
      <c r="T47" s="173"/>
      <c r="U47" s="173"/>
      <c r="V47" s="514"/>
      <c r="W47" s="514"/>
      <c r="X47" s="514"/>
      <c r="Y47" s="514"/>
      <c r="Z47" s="515"/>
      <c r="AA47" s="516"/>
      <c r="AB47" s="516"/>
      <c r="AC47" s="516"/>
      <c r="AD47" s="516"/>
      <c r="AE47" s="516"/>
      <c r="AF47" s="516"/>
      <c r="AG47" s="516"/>
      <c r="AH47" s="516"/>
      <c r="AI47" s="516"/>
      <c r="AJ47" s="517"/>
      <c r="AK47" s="517"/>
      <c r="AL47" s="512"/>
      <c r="AM47" s="16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172"/>
      <c r="BA47" s="17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CF47" s="10"/>
      <c r="CG47" s="9"/>
      <c r="CH47" s="9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2"/>
      <c r="CT47" s="2"/>
      <c r="CU47" s="2"/>
      <c r="CV47" s="2"/>
      <c r="CW47" s="2"/>
    </row>
    <row r="48" spans="1:101" ht="3.95" customHeight="1">
      <c r="A48" s="13"/>
      <c r="B48" s="173"/>
      <c r="C48" s="173"/>
      <c r="D48" s="173"/>
      <c r="E48" s="173"/>
      <c r="F48" s="173"/>
      <c r="G48" s="173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73"/>
      <c r="S48" s="173"/>
      <c r="T48" s="173"/>
      <c r="U48" s="173"/>
      <c r="V48" s="514"/>
      <c r="W48" s="514"/>
      <c r="X48" s="514"/>
      <c r="Y48" s="514"/>
      <c r="Z48" s="515"/>
      <c r="AA48" s="516"/>
      <c r="AB48" s="516"/>
      <c r="AC48" s="516"/>
      <c r="AD48" s="516"/>
      <c r="AE48" s="516"/>
      <c r="AF48" s="516"/>
      <c r="AG48" s="516"/>
      <c r="AH48" s="516"/>
      <c r="AI48" s="516"/>
      <c r="AJ48" s="517"/>
      <c r="AK48" s="517"/>
      <c r="AL48" s="512"/>
      <c r="AM48" s="16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172"/>
      <c r="BA48" s="17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CF48" s="10"/>
      <c r="CG48" s="9"/>
      <c r="CH48" s="9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2"/>
      <c r="CT48" s="2"/>
      <c r="CU48" s="2"/>
      <c r="CV48" s="2"/>
      <c r="CW48" s="2"/>
    </row>
    <row r="49" spans="1:101" ht="3.95" customHeight="1">
      <c r="A49" s="13"/>
      <c r="B49" s="173"/>
      <c r="C49" s="173"/>
      <c r="D49" s="173"/>
      <c r="E49" s="173"/>
      <c r="F49" s="173"/>
      <c r="G49" s="173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73"/>
      <c r="S49" s="173"/>
      <c r="T49" s="173"/>
      <c r="U49" s="173"/>
      <c r="V49" s="177"/>
      <c r="W49" s="177"/>
      <c r="X49" s="178"/>
      <c r="Y49" s="173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7"/>
      <c r="AL49" s="512"/>
      <c r="AM49" s="16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172"/>
      <c r="BA49" s="17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CF49" s="10"/>
      <c r="CG49" s="9"/>
      <c r="CH49" s="9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2"/>
      <c r="CT49" s="2"/>
      <c r="CU49" s="2"/>
      <c r="CV49" s="2"/>
      <c r="CW49" s="2"/>
    </row>
    <row r="50" spans="1:101" ht="3.95" customHeight="1">
      <c r="A50" s="13"/>
      <c r="B50" s="173"/>
      <c r="C50" s="173"/>
      <c r="D50" s="173"/>
      <c r="E50" s="173"/>
      <c r="F50" s="173"/>
      <c r="G50" s="173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73"/>
      <c r="S50" s="173"/>
      <c r="T50" s="173"/>
      <c r="U50" s="173"/>
      <c r="V50" s="177"/>
      <c r="W50" s="177"/>
      <c r="X50" s="173"/>
      <c r="Y50" s="173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7"/>
      <c r="AL50" s="172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7"/>
      <c r="AZ50" s="495">
        <v>1</v>
      </c>
      <c r="BA50" s="173"/>
      <c r="BB50" s="3"/>
      <c r="BC50" s="3"/>
      <c r="BD50" s="3"/>
      <c r="BE50" s="3"/>
      <c r="BF50" s="3"/>
      <c r="BG50" s="3"/>
      <c r="BH50" s="3"/>
      <c r="BI50" s="3"/>
      <c r="BJ50" s="3"/>
      <c r="BK50" s="7"/>
      <c r="BL50" s="7"/>
      <c r="BM50" s="7"/>
      <c r="BN50" s="2"/>
      <c r="BO50" s="2"/>
      <c r="CF50" s="10"/>
      <c r="CG50" s="9"/>
      <c r="CH50" s="9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2"/>
      <c r="CT50" s="2"/>
      <c r="CU50" s="2"/>
      <c r="CV50" s="2"/>
      <c r="CW50" s="2"/>
    </row>
    <row r="51" spans="1:101" ht="3.95" customHeight="1">
      <c r="A51" s="13"/>
      <c r="B51" s="173"/>
      <c r="C51" s="173"/>
      <c r="D51" s="173"/>
      <c r="E51" s="173"/>
      <c r="F51" s="173"/>
      <c r="G51" s="173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73"/>
      <c r="S51" s="173"/>
      <c r="T51" s="173"/>
      <c r="U51" s="173"/>
      <c r="V51" s="177"/>
      <c r="W51" s="177"/>
      <c r="X51" s="173"/>
      <c r="Y51" s="173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7"/>
      <c r="AL51" s="172"/>
      <c r="AM51" s="16"/>
      <c r="AN51" s="526" t="s">
        <v>167</v>
      </c>
      <c r="AO51" s="526"/>
      <c r="AP51" s="526"/>
      <c r="AQ51" s="526"/>
      <c r="AR51" s="526"/>
      <c r="AS51" s="526"/>
      <c r="AT51" s="526"/>
      <c r="AU51" s="526"/>
      <c r="AV51" s="526"/>
      <c r="AW51" s="526"/>
      <c r="AX51" s="517">
        <v>4</v>
      </c>
      <c r="AY51" s="517"/>
      <c r="AZ51" s="495"/>
      <c r="BA51" s="173"/>
      <c r="BB51" s="3"/>
      <c r="BC51" s="3"/>
      <c r="BD51" s="3"/>
      <c r="BE51" s="3"/>
      <c r="BF51" s="3"/>
      <c r="BG51" s="3"/>
      <c r="BH51" s="3"/>
      <c r="BI51" s="3"/>
      <c r="BJ51" s="3"/>
      <c r="BK51" s="7"/>
      <c r="BL51" s="7"/>
      <c r="BM51" s="7"/>
      <c r="BN51" s="2"/>
      <c r="BO51" s="2"/>
      <c r="CF51" s="10"/>
      <c r="CG51" s="9"/>
      <c r="CH51" s="9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2"/>
      <c r="CT51" s="2"/>
      <c r="CU51" s="2"/>
      <c r="CV51" s="2"/>
      <c r="CW51" s="2"/>
    </row>
    <row r="52" spans="1:101" ht="3.95" customHeight="1">
      <c r="B52" s="7"/>
      <c r="C52" s="7"/>
      <c r="D52" s="7"/>
      <c r="E52" s="7"/>
      <c r="F52" s="7"/>
      <c r="G52" s="173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73"/>
      <c r="S52" s="173"/>
      <c r="T52" s="173"/>
      <c r="U52" s="173"/>
      <c r="V52" s="173"/>
      <c r="W52" s="177"/>
      <c r="X52" s="173"/>
      <c r="Y52" s="173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7"/>
      <c r="AL52" s="172"/>
      <c r="AM52" s="16"/>
      <c r="AN52" s="526"/>
      <c r="AO52" s="526"/>
      <c r="AP52" s="526"/>
      <c r="AQ52" s="526"/>
      <c r="AR52" s="526"/>
      <c r="AS52" s="526"/>
      <c r="AT52" s="526"/>
      <c r="AU52" s="526"/>
      <c r="AV52" s="526"/>
      <c r="AW52" s="526"/>
      <c r="AX52" s="517"/>
      <c r="AY52" s="517"/>
      <c r="AZ52" s="495"/>
      <c r="BA52" s="173"/>
      <c r="BB52" s="3"/>
      <c r="BC52" s="3"/>
      <c r="BD52" s="3"/>
      <c r="BE52" s="3"/>
      <c r="BF52" s="3"/>
      <c r="BG52" s="3"/>
      <c r="BH52" s="3"/>
      <c r="BI52" s="3"/>
      <c r="BJ52" s="3"/>
      <c r="BK52" s="7"/>
      <c r="BL52" s="7"/>
      <c r="BM52" s="7"/>
      <c r="BN52" s="2"/>
      <c r="BO52" s="2"/>
      <c r="CF52" s="10"/>
      <c r="CG52" s="9"/>
      <c r="CH52" s="9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2"/>
      <c r="CT52" s="2"/>
      <c r="CU52" s="2"/>
      <c r="CV52" s="2"/>
      <c r="CW52" s="2"/>
    </row>
    <row r="53" spans="1:101" ht="3.95" customHeight="1">
      <c r="B53" s="7"/>
      <c r="C53" s="7"/>
      <c r="D53" s="7"/>
      <c r="E53" s="7"/>
      <c r="F53" s="7"/>
      <c r="G53" s="173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73"/>
      <c r="S53" s="173"/>
      <c r="T53" s="173"/>
      <c r="U53" s="173"/>
      <c r="V53" s="173"/>
      <c r="W53" s="177"/>
      <c r="X53" s="173"/>
      <c r="Y53" s="173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7"/>
      <c r="AL53" s="172"/>
      <c r="AM53" s="6"/>
      <c r="AN53" s="526"/>
      <c r="AO53" s="526"/>
      <c r="AP53" s="526"/>
      <c r="AQ53" s="526"/>
      <c r="AR53" s="526"/>
      <c r="AS53" s="526"/>
      <c r="AT53" s="526"/>
      <c r="AU53" s="526"/>
      <c r="AV53" s="526"/>
      <c r="AW53" s="526"/>
      <c r="AX53" s="517"/>
      <c r="AY53" s="517"/>
      <c r="AZ53" s="16"/>
      <c r="BA53" s="173"/>
      <c r="BB53" s="3"/>
      <c r="BC53" s="3"/>
      <c r="BD53" s="3"/>
      <c r="BE53" s="3"/>
      <c r="BF53" s="3"/>
      <c r="BG53" s="3"/>
      <c r="BH53" s="3"/>
      <c r="BI53" s="3"/>
      <c r="BJ53" s="3"/>
      <c r="BK53" s="5"/>
      <c r="BL53" s="5"/>
      <c r="BM53" s="5"/>
      <c r="BN53" s="13"/>
      <c r="BO53" s="2"/>
      <c r="CF53" s="10"/>
      <c r="CG53" s="9"/>
      <c r="CH53" s="9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2"/>
      <c r="CT53" s="2"/>
      <c r="CU53" s="2"/>
      <c r="CV53" s="2"/>
      <c r="CW53" s="2"/>
    </row>
    <row r="54" spans="1:101" ht="3.95" customHeight="1">
      <c r="B54" s="173"/>
      <c r="C54" s="173"/>
      <c r="D54" s="173"/>
      <c r="E54" s="173"/>
      <c r="F54" s="173"/>
      <c r="G54" s="173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73"/>
      <c r="S54" s="173"/>
      <c r="T54" s="173"/>
      <c r="U54" s="173"/>
      <c r="V54" s="177"/>
      <c r="W54" s="177"/>
      <c r="X54" s="173"/>
      <c r="Y54" s="173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7"/>
      <c r="AL54" s="172"/>
      <c r="AM54" s="16"/>
      <c r="AN54" s="526"/>
      <c r="AO54" s="526"/>
      <c r="AP54" s="526"/>
      <c r="AQ54" s="526"/>
      <c r="AR54" s="526"/>
      <c r="AS54" s="526"/>
      <c r="AT54" s="526"/>
      <c r="AU54" s="526"/>
      <c r="AV54" s="526"/>
      <c r="AW54" s="526"/>
      <c r="AX54" s="517"/>
      <c r="AY54" s="517"/>
      <c r="AZ54" s="16"/>
      <c r="BA54" s="173"/>
      <c r="BB54" s="3"/>
      <c r="BC54" s="3"/>
      <c r="BD54" s="3"/>
      <c r="BE54" s="3"/>
      <c r="BF54" s="3"/>
      <c r="BG54" s="3"/>
      <c r="BH54" s="3"/>
      <c r="BI54" s="3"/>
      <c r="BJ54" s="3"/>
      <c r="BK54" s="5"/>
      <c r="BL54" s="5"/>
      <c r="BM54" s="5"/>
      <c r="BN54" s="13"/>
      <c r="BO54" s="2"/>
      <c r="CF54" s="10"/>
      <c r="CG54" s="9"/>
      <c r="CH54" s="9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2"/>
      <c r="CT54" s="2"/>
      <c r="CU54" s="2"/>
      <c r="CV54" s="2"/>
      <c r="CW54" s="2"/>
    </row>
    <row r="55" spans="1:101" ht="3.95" customHeight="1">
      <c r="B55" s="173"/>
      <c r="C55" s="173"/>
      <c r="D55" s="173"/>
      <c r="E55" s="173"/>
      <c r="F55" s="173"/>
      <c r="G55" s="173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73"/>
      <c r="S55" s="173"/>
      <c r="T55" s="173"/>
      <c r="U55" s="173"/>
      <c r="V55" s="177"/>
      <c r="W55" s="177"/>
      <c r="X55" s="173"/>
      <c r="Y55" s="173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7"/>
      <c r="AL55" s="172"/>
      <c r="AM55" s="16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7"/>
      <c r="AZ55" s="16"/>
      <c r="BA55" s="173"/>
      <c r="BB55" s="3"/>
      <c r="BC55" s="3"/>
      <c r="BD55" s="3"/>
      <c r="BE55" s="3"/>
      <c r="BF55" s="3"/>
      <c r="BG55" s="3"/>
      <c r="BH55" s="3"/>
      <c r="BI55" s="3"/>
      <c r="BJ55" s="3"/>
      <c r="BK55" s="5"/>
      <c r="BL55" s="5"/>
      <c r="BM55" s="5"/>
      <c r="BN55" s="13"/>
      <c r="BO55" s="2"/>
      <c r="CF55" s="12"/>
      <c r="CG55" s="9"/>
      <c r="CH55" s="9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"/>
      <c r="CT55" s="2"/>
      <c r="CU55" s="2"/>
      <c r="CV55" s="2"/>
      <c r="CW55" s="2"/>
    </row>
    <row r="56" spans="1:101" ht="3.95" customHeight="1">
      <c r="B56" s="173"/>
      <c r="C56" s="173"/>
      <c r="D56" s="173"/>
      <c r="E56" s="173"/>
      <c r="F56" s="173"/>
      <c r="G56" s="173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73"/>
      <c r="S56" s="173"/>
      <c r="T56" s="173"/>
      <c r="U56" s="173"/>
      <c r="V56" s="177"/>
      <c r="W56" s="177"/>
      <c r="X56" s="178"/>
      <c r="Y56" s="173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7"/>
      <c r="AL56" s="495"/>
      <c r="AM56" s="16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7"/>
      <c r="AZ56" s="16"/>
      <c r="BA56" s="173"/>
      <c r="BB56" s="3"/>
      <c r="BC56" s="3"/>
      <c r="BD56" s="3"/>
      <c r="BE56" s="3"/>
      <c r="BF56" s="3"/>
      <c r="BG56" s="3"/>
      <c r="BH56" s="3"/>
      <c r="BI56" s="3"/>
      <c r="BJ56" s="3"/>
      <c r="BK56" s="5"/>
      <c r="BL56" s="5"/>
      <c r="BM56" s="5"/>
      <c r="BN56" s="13"/>
      <c r="BO56" s="2"/>
      <c r="CD56" s="13"/>
      <c r="CE56" s="8"/>
      <c r="CF56" s="12"/>
      <c r="CG56" s="9"/>
      <c r="CH56" s="9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"/>
      <c r="CT56" s="2"/>
      <c r="CU56" s="2"/>
      <c r="CV56" s="2"/>
      <c r="CW56" s="2"/>
    </row>
    <row r="57" spans="1:101" ht="3.95" customHeight="1">
      <c r="B57" s="173"/>
      <c r="C57" s="173"/>
      <c r="D57" s="173"/>
      <c r="E57" s="173"/>
      <c r="F57" s="173"/>
      <c r="G57" s="173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73"/>
      <c r="S57" s="173"/>
      <c r="T57" s="173"/>
      <c r="U57" s="173"/>
      <c r="V57" s="527" t="s">
        <v>42</v>
      </c>
      <c r="W57" s="528"/>
      <c r="X57" s="528"/>
      <c r="Y57" s="529"/>
      <c r="Z57" s="536" t="s">
        <v>167</v>
      </c>
      <c r="AA57" s="526"/>
      <c r="AB57" s="526"/>
      <c r="AC57" s="526"/>
      <c r="AD57" s="526"/>
      <c r="AE57" s="526"/>
      <c r="AF57" s="526"/>
      <c r="AG57" s="526"/>
      <c r="AH57" s="526"/>
      <c r="AI57" s="526"/>
      <c r="AJ57" s="517">
        <v>6</v>
      </c>
      <c r="AK57" s="517"/>
      <c r="AL57" s="495"/>
      <c r="AM57" s="16"/>
      <c r="AN57" s="537" t="s">
        <v>1</v>
      </c>
      <c r="AO57" s="537"/>
      <c r="AP57" s="537"/>
      <c r="AQ57" s="537"/>
      <c r="AR57" s="537"/>
      <c r="AS57" s="537"/>
      <c r="AT57" s="537"/>
      <c r="AU57" s="538">
        <v>4</v>
      </c>
      <c r="AV57" s="538"/>
      <c r="AW57" s="538"/>
      <c r="AX57" s="538"/>
      <c r="AY57" s="538"/>
      <c r="AZ57" s="173"/>
      <c r="BA57" s="173"/>
      <c r="BB57" s="3"/>
      <c r="BC57" s="3"/>
      <c r="BD57" s="3"/>
      <c r="BE57" s="3"/>
      <c r="BF57" s="3"/>
      <c r="BG57" s="3"/>
      <c r="BH57" s="3"/>
      <c r="BI57" s="3"/>
      <c r="BJ57" s="3"/>
      <c r="BK57" s="7"/>
      <c r="BL57" s="7"/>
      <c r="BM57" s="7"/>
      <c r="BN57" s="9"/>
      <c r="BO57" s="2"/>
      <c r="CD57" s="13"/>
      <c r="CE57" s="8"/>
      <c r="CF57" s="12"/>
      <c r="CG57" s="9"/>
      <c r="CH57" s="9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"/>
      <c r="CT57" s="2"/>
      <c r="CU57" s="2"/>
      <c r="CV57" s="2"/>
      <c r="CW57" s="2"/>
    </row>
    <row r="58" spans="1:101" ht="3.95" customHeight="1">
      <c r="B58" s="7"/>
      <c r="C58" s="7"/>
      <c r="D58" s="7"/>
      <c r="E58" s="7"/>
      <c r="F58" s="7"/>
      <c r="G58" s="173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73"/>
      <c r="S58" s="173"/>
      <c r="T58" s="173"/>
      <c r="U58" s="173"/>
      <c r="V58" s="530"/>
      <c r="W58" s="531"/>
      <c r="X58" s="531"/>
      <c r="Y58" s="532"/>
      <c r="Z58" s="536"/>
      <c r="AA58" s="526"/>
      <c r="AB58" s="526"/>
      <c r="AC58" s="526"/>
      <c r="AD58" s="526"/>
      <c r="AE58" s="526"/>
      <c r="AF58" s="526"/>
      <c r="AG58" s="526"/>
      <c r="AH58" s="526"/>
      <c r="AI58" s="526"/>
      <c r="AJ58" s="517"/>
      <c r="AK58" s="517"/>
      <c r="AL58" s="495"/>
      <c r="AM58" s="16"/>
      <c r="AN58" s="537"/>
      <c r="AO58" s="537"/>
      <c r="AP58" s="537"/>
      <c r="AQ58" s="537"/>
      <c r="AR58" s="537"/>
      <c r="AS58" s="537"/>
      <c r="AT58" s="537"/>
      <c r="AU58" s="538"/>
      <c r="AV58" s="538"/>
      <c r="AW58" s="538"/>
      <c r="AX58" s="538"/>
      <c r="AY58" s="538"/>
      <c r="AZ58" s="21"/>
      <c r="BA58" s="21"/>
      <c r="BB58" s="3"/>
      <c r="BC58" s="3"/>
      <c r="BD58" s="3"/>
      <c r="BE58" s="3"/>
      <c r="BF58" s="3"/>
      <c r="BG58" s="3"/>
      <c r="BH58" s="3"/>
      <c r="BI58" s="3"/>
      <c r="BJ58" s="3"/>
      <c r="BK58" s="7"/>
      <c r="BL58" s="7"/>
      <c r="BM58" s="7"/>
      <c r="BN58" s="9"/>
      <c r="BO58" s="2"/>
      <c r="CD58" s="13"/>
      <c r="CE58" s="8"/>
      <c r="CF58" s="12"/>
      <c r="CG58" s="9"/>
      <c r="CH58" s="9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"/>
      <c r="CT58" s="2"/>
      <c r="CU58" s="2"/>
      <c r="CV58" s="2"/>
      <c r="CW58" s="2"/>
    </row>
    <row r="59" spans="1:101" ht="3.95" customHeight="1">
      <c r="B59" s="7"/>
      <c r="C59" s="7"/>
      <c r="D59" s="7"/>
      <c r="E59" s="7"/>
      <c r="F59" s="7"/>
      <c r="G59" s="173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73"/>
      <c r="S59" s="173"/>
      <c r="T59" s="173"/>
      <c r="U59" s="173"/>
      <c r="V59" s="530"/>
      <c r="W59" s="531"/>
      <c r="X59" s="531"/>
      <c r="Y59" s="532"/>
      <c r="Z59" s="536"/>
      <c r="AA59" s="526"/>
      <c r="AB59" s="526"/>
      <c r="AC59" s="526"/>
      <c r="AD59" s="526"/>
      <c r="AE59" s="526"/>
      <c r="AF59" s="526"/>
      <c r="AG59" s="526"/>
      <c r="AH59" s="526"/>
      <c r="AI59" s="526"/>
      <c r="AJ59" s="517"/>
      <c r="AK59" s="517"/>
      <c r="AL59" s="16"/>
      <c r="AM59" s="16"/>
      <c r="AN59" s="537"/>
      <c r="AO59" s="537"/>
      <c r="AP59" s="537"/>
      <c r="AQ59" s="537"/>
      <c r="AR59" s="537"/>
      <c r="AS59" s="537"/>
      <c r="AT59" s="537"/>
      <c r="AU59" s="538"/>
      <c r="AV59" s="538"/>
      <c r="AW59" s="538"/>
      <c r="AX59" s="538"/>
      <c r="AY59" s="538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5"/>
      <c r="BL59" s="5"/>
      <c r="BM59" s="5"/>
      <c r="BN59" s="13"/>
      <c r="BO59" s="2"/>
      <c r="CD59" s="9"/>
      <c r="CE59" s="9"/>
      <c r="CF59" s="10"/>
      <c r="CG59" s="9"/>
      <c r="CH59" s="9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2"/>
      <c r="CT59" s="2"/>
      <c r="CU59" s="2"/>
      <c r="CV59" s="2"/>
      <c r="CW59" s="2"/>
    </row>
    <row r="60" spans="1:101" ht="3.95" customHeight="1">
      <c r="B60" s="173"/>
      <c r="C60" s="173"/>
      <c r="D60" s="173"/>
      <c r="E60" s="173"/>
      <c r="F60" s="173"/>
      <c r="G60" s="173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73"/>
      <c r="S60" s="173"/>
      <c r="T60" s="173"/>
      <c r="U60" s="173"/>
      <c r="V60" s="533"/>
      <c r="W60" s="534"/>
      <c r="X60" s="534"/>
      <c r="Y60" s="535"/>
      <c r="Z60" s="536"/>
      <c r="AA60" s="526"/>
      <c r="AB60" s="526"/>
      <c r="AC60" s="526"/>
      <c r="AD60" s="526"/>
      <c r="AE60" s="526"/>
      <c r="AF60" s="526"/>
      <c r="AG60" s="526"/>
      <c r="AH60" s="526"/>
      <c r="AI60" s="526"/>
      <c r="AJ60" s="517"/>
      <c r="AK60" s="517"/>
      <c r="AL60" s="16"/>
      <c r="AM60" s="19"/>
      <c r="AN60" s="537"/>
      <c r="AO60" s="537"/>
      <c r="AP60" s="537"/>
      <c r="AQ60" s="537"/>
      <c r="AR60" s="537"/>
      <c r="AS60" s="537"/>
      <c r="AT60" s="537"/>
      <c r="AU60" s="538"/>
      <c r="AV60" s="538"/>
      <c r="AW60" s="538"/>
      <c r="AX60" s="538"/>
      <c r="AY60" s="538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5"/>
      <c r="BL60" s="5"/>
      <c r="BM60" s="5"/>
      <c r="BN60" s="13"/>
      <c r="BO60" s="2"/>
      <c r="CD60" s="9"/>
      <c r="CE60" s="9"/>
      <c r="CF60" s="10"/>
      <c r="CG60" s="9"/>
      <c r="CH60" s="9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2"/>
      <c r="CT60" s="2"/>
      <c r="CU60" s="2"/>
      <c r="CV60" s="2"/>
      <c r="CW60" s="2"/>
    </row>
    <row r="61" spans="1:101" ht="3.95" customHeight="1">
      <c r="B61" s="173"/>
      <c r="C61" s="173"/>
      <c r="D61" s="173"/>
      <c r="E61" s="173"/>
      <c r="F61" s="173"/>
      <c r="G61" s="173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73"/>
      <c r="S61" s="173"/>
      <c r="T61" s="173"/>
      <c r="U61" s="173"/>
      <c r="V61" s="177"/>
      <c r="W61" s="177"/>
      <c r="X61" s="178"/>
      <c r="Y61" s="173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7"/>
      <c r="AL61" s="16"/>
      <c r="AM61" s="16"/>
      <c r="AN61" s="537"/>
      <c r="AO61" s="537"/>
      <c r="AP61" s="537"/>
      <c r="AQ61" s="537"/>
      <c r="AR61" s="537"/>
      <c r="AS61" s="537"/>
      <c r="AT61" s="537"/>
      <c r="AU61" s="538"/>
      <c r="AV61" s="538"/>
      <c r="AW61" s="538"/>
      <c r="AX61" s="538"/>
      <c r="AY61" s="538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5"/>
      <c r="BL61" s="5"/>
      <c r="BM61" s="5"/>
      <c r="BN61" s="13"/>
      <c r="BO61" s="2"/>
      <c r="CD61" s="9"/>
      <c r="CE61" s="9"/>
      <c r="CF61" s="10"/>
      <c r="CG61" s="9"/>
      <c r="CH61" s="9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2"/>
      <c r="CT61" s="2"/>
      <c r="CU61" s="2"/>
      <c r="CV61" s="2"/>
      <c r="CW61" s="2"/>
    </row>
    <row r="62" spans="1:101" ht="3.95" customHeight="1">
      <c r="B62" s="173"/>
      <c r="C62" s="173"/>
      <c r="D62" s="173"/>
      <c r="E62" s="173"/>
      <c r="F62" s="173"/>
      <c r="G62" s="173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73"/>
      <c r="S62" s="173"/>
      <c r="T62" s="173"/>
      <c r="U62" s="173"/>
      <c r="V62" s="177"/>
      <c r="W62" s="177"/>
      <c r="X62" s="173"/>
      <c r="Y62" s="173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7"/>
      <c r="AL62" s="16"/>
      <c r="AM62" s="16"/>
      <c r="AN62" s="537"/>
      <c r="AO62" s="537"/>
      <c r="AP62" s="537"/>
      <c r="AQ62" s="537"/>
      <c r="AR62" s="537"/>
      <c r="AS62" s="537"/>
      <c r="AT62" s="537"/>
      <c r="AU62" s="538"/>
      <c r="AV62" s="538"/>
      <c r="AW62" s="538"/>
      <c r="AX62" s="538"/>
      <c r="AY62" s="538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5"/>
      <c r="BL62" s="5"/>
      <c r="BM62" s="5"/>
      <c r="BN62" s="13"/>
      <c r="BO62" s="2"/>
      <c r="CD62" s="9"/>
      <c r="CE62" s="9"/>
      <c r="CF62" s="10"/>
      <c r="CG62" s="9"/>
      <c r="CH62" s="9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2"/>
      <c r="CT62" s="2"/>
      <c r="CU62" s="2"/>
      <c r="CV62" s="2"/>
      <c r="CW62" s="2"/>
    </row>
    <row r="63" spans="1:101" ht="3.95" customHeight="1">
      <c r="B63" s="173"/>
      <c r="C63" s="173"/>
      <c r="D63" s="173"/>
      <c r="E63" s="173"/>
      <c r="F63" s="173"/>
      <c r="G63" s="173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73"/>
      <c r="S63" s="173"/>
      <c r="T63" s="173"/>
      <c r="U63" s="173"/>
      <c r="V63" s="177"/>
      <c r="W63" s="177"/>
      <c r="X63" s="173"/>
      <c r="Y63" s="173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7"/>
      <c r="AL63" s="16"/>
      <c r="AM63" s="16"/>
      <c r="AN63" s="537"/>
      <c r="AO63" s="537"/>
      <c r="AP63" s="537"/>
      <c r="AQ63" s="537"/>
      <c r="AR63" s="537"/>
      <c r="AS63" s="537"/>
      <c r="AT63" s="537"/>
      <c r="AU63" s="538"/>
      <c r="AV63" s="538"/>
      <c r="AW63" s="538"/>
      <c r="AX63" s="538"/>
      <c r="AY63" s="538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7"/>
      <c r="BL63" s="7"/>
      <c r="BM63" s="7"/>
      <c r="BN63" s="2"/>
      <c r="BO63" s="2"/>
      <c r="CD63" s="9"/>
      <c r="CE63" s="9"/>
      <c r="CF63" s="10"/>
      <c r="CG63" s="9"/>
      <c r="CH63" s="9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2"/>
      <c r="CT63" s="2"/>
      <c r="CU63" s="2"/>
      <c r="CV63" s="2"/>
      <c r="CW63" s="2"/>
    </row>
    <row r="64" spans="1:101" ht="3.95" customHeight="1">
      <c r="B64" s="7"/>
      <c r="C64" s="7"/>
      <c r="D64" s="7"/>
      <c r="E64" s="7"/>
      <c r="F64" s="7"/>
      <c r="G64" s="173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73"/>
      <c r="S64" s="173"/>
      <c r="T64" s="173"/>
      <c r="U64" s="173"/>
      <c r="V64" s="173"/>
      <c r="W64" s="177"/>
      <c r="X64" s="173"/>
      <c r="Y64" s="173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7"/>
      <c r="AL64" s="16"/>
      <c r="AM64" s="16"/>
      <c r="AN64" s="537"/>
      <c r="AO64" s="537"/>
      <c r="AP64" s="537"/>
      <c r="AQ64" s="537"/>
      <c r="AR64" s="537"/>
      <c r="AS64" s="537"/>
      <c r="AT64" s="537"/>
      <c r="AU64" s="538"/>
      <c r="AV64" s="538"/>
      <c r="AW64" s="538"/>
      <c r="AX64" s="538"/>
      <c r="AY64" s="538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7"/>
      <c r="BL64" s="7"/>
      <c r="BM64" s="7"/>
      <c r="BN64" s="2"/>
      <c r="BO64" s="2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10"/>
      <c r="CG64" s="9"/>
      <c r="CH64" s="9"/>
      <c r="CI64" s="8"/>
      <c r="CJ64" s="8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</row>
    <row r="65" spans="2:101" ht="3.95" customHeight="1">
      <c r="B65" s="7"/>
      <c r="C65" s="7"/>
      <c r="D65" s="7"/>
      <c r="E65" s="7"/>
      <c r="F65" s="7"/>
      <c r="G65" s="173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73"/>
      <c r="S65" s="173"/>
      <c r="T65" s="173"/>
      <c r="U65" s="173"/>
      <c r="V65" s="173"/>
      <c r="W65" s="177"/>
      <c r="X65" s="173"/>
      <c r="Y65" s="173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7"/>
      <c r="AL65" s="16"/>
      <c r="AM65" s="16"/>
      <c r="AN65" s="537"/>
      <c r="AO65" s="537"/>
      <c r="AP65" s="537"/>
      <c r="AQ65" s="537"/>
      <c r="AR65" s="537"/>
      <c r="AS65" s="537"/>
      <c r="AT65" s="537"/>
      <c r="AU65" s="538"/>
      <c r="AV65" s="538"/>
      <c r="AW65" s="538"/>
      <c r="AX65" s="538"/>
      <c r="AY65" s="538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7"/>
      <c r="BL65" s="7"/>
      <c r="BM65" s="7"/>
      <c r="BN65" s="2"/>
      <c r="BO65" s="2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10"/>
      <c r="CG65" s="9"/>
      <c r="CH65" s="9"/>
      <c r="CI65" s="8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2:101" ht="3.95" customHeight="1">
      <c r="B66" s="3"/>
      <c r="C66" s="3"/>
      <c r="D66" s="3"/>
      <c r="E66" s="3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173"/>
      <c r="AM66" s="16"/>
      <c r="AN66" s="537"/>
      <c r="AO66" s="537"/>
      <c r="AP66" s="537"/>
      <c r="AQ66" s="537"/>
      <c r="AR66" s="537"/>
      <c r="AS66" s="537"/>
      <c r="AT66" s="537"/>
      <c r="AU66" s="538"/>
      <c r="AV66" s="538"/>
      <c r="AW66" s="538"/>
      <c r="AX66" s="538"/>
      <c r="AY66" s="538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7"/>
      <c r="BL66" s="7"/>
      <c r="BM66" s="7"/>
      <c r="BN66" s="2"/>
      <c r="BO66" s="2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10"/>
      <c r="CG66" s="9"/>
      <c r="CH66" s="9"/>
      <c r="CI66" s="8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</row>
    <row r="67" spans="2:101" ht="3.95" customHeight="1">
      <c r="B67" s="3"/>
      <c r="C67" s="3"/>
      <c r="D67" s="3"/>
      <c r="E67" s="3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73"/>
      <c r="AM67" s="16"/>
      <c r="AN67" s="537"/>
      <c r="AO67" s="537"/>
      <c r="AP67" s="537"/>
      <c r="AQ67" s="537"/>
      <c r="AR67" s="537"/>
      <c r="AS67" s="537"/>
      <c r="AT67" s="537"/>
      <c r="AU67" s="538"/>
      <c r="AV67" s="538"/>
      <c r="AW67" s="538"/>
      <c r="AX67" s="538"/>
      <c r="AY67" s="538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7"/>
      <c r="BL67" s="7"/>
      <c r="BM67" s="7"/>
      <c r="BN67" s="2"/>
      <c r="BO67" s="2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10"/>
      <c r="CG67" s="9"/>
      <c r="CH67" s="9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</row>
    <row r="68" spans="2:101" ht="3.95" customHeight="1">
      <c r="B68" s="3"/>
      <c r="C68" s="3"/>
      <c r="D68" s="3"/>
      <c r="E68" s="3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173"/>
      <c r="AM68" s="16"/>
      <c r="AN68" s="537"/>
      <c r="AO68" s="537"/>
      <c r="AP68" s="537"/>
      <c r="AQ68" s="537"/>
      <c r="AR68" s="537"/>
      <c r="AS68" s="537"/>
      <c r="AT68" s="537"/>
      <c r="AU68" s="538"/>
      <c r="AV68" s="538"/>
      <c r="AW68" s="538"/>
      <c r="AX68" s="538"/>
      <c r="AY68" s="538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7"/>
      <c r="BL68" s="7"/>
      <c r="BM68" s="7"/>
      <c r="BN68" s="2"/>
      <c r="BO68" s="2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10"/>
      <c r="CG68" s="9"/>
      <c r="CH68" s="9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</row>
    <row r="69" spans="2:101" ht="3.95" customHeight="1">
      <c r="B69" s="3"/>
      <c r="C69" s="3"/>
      <c r="D69" s="3"/>
      <c r="E69" s="3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511" t="s">
        <v>0</v>
      </c>
      <c r="AO69" s="511"/>
      <c r="AP69" s="511"/>
      <c r="AQ69" s="511"/>
      <c r="AR69" s="511"/>
      <c r="AS69" s="511"/>
      <c r="AT69" s="511"/>
      <c r="AU69" s="511"/>
      <c r="AV69" s="511"/>
      <c r="AW69" s="511"/>
      <c r="AX69" s="511"/>
      <c r="AY69" s="511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10"/>
      <c r="CG69" s="9"/>
      <c r="CH69" s="9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</row>
    <row r="70" spans="2:101" ht="3.95" customHeight="1">
      <c r="B70" s="3"/>
      <c r="C70" s="3"/>
      <c r="D70" s="3"/>
      <c r="E70" s="3"/>
      <c r="F70" s="3"/>
      <c r="G70" s="1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15"/>
      <c r="AK70" s="3"/>
      <c r="AL70" s="3"/>
      <c r="AM70" s="3"/>
      <c r="AN70" s="511"/>
      <c r="AO70" s="511"/>
      <c r="AP70" s="511"/>
      <c r="AQ70" s="511"/>
      <c r="AR70" s="511"/>
      <c r="AS70" s="511"/>
      <c r="AT70" s="511"/>
      <c r="AU70" s="511"/>
      <c r="AV70" s="511"/>
      <c r="AW70" s="511"/>
      <c r="AX70" s="511"/>
      <c r="AY70" s="511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10"/>
      <c r="CG70" s="9"/>
      <c r="CH70" s="9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</row>
    <row r="71" spans="2:101" ht="3.95" customHeight="1">
      <c r="B71" s="3"/>
      <c r="C71" s="3"/>
      <c r="D71" s="3"/>
      <c r="E71" s="3"/>
      <c r="F71" s="3"/>
      <c r="G71" s="1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15"/>
      <c r="AK71" s="3"/>
      <c r="AL71" s="3"/>
      <c r="AM71" s="3"/>
      <c r="AN71" s="511"/>
      <c r="AO71" s="511"/>
      <c r="AP71" s="511"/>
      <c r="AQ71" s="511"/>
      <c r="AR71" s="511"/>
      <c r="AS71" s="511"/>
      <c r="AT71" s="511"/>
      <c r="AU71" s="511"/>
      <c r="AV71" s="511"/>
      <c r="AW71" s="511"/>
      <c r="AX71" s="511"/>
      <c r="AY71" s="511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10"/>
      <c r="CG71" s="9"/>
      <c r="CH71" s="9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</row>
    <row r="72" spans="2:101" ht="3.95" customHeight="1">
      <c r="B72" s="3"/>
      <c r="C72" s="3"/>
      <c r="D72" s="3"/>
      <c r="E72" s="3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5"/>
      <c r="AK72" s="3"/>
      <c r="AL72" s="3"/>
      <c r="AM72" s="3"/>
      <c r="AN72" s="511"/>
      <c r="AO72" s="511"/>
      <c r="AP72" s="511"/>
      <c r="AQ72" s="511"/>
      <c r="AR72" s="511"/>
      <c r="AS72" s="511"/>
      <c r="AT72" s="511"/>
      <c r="AU72" s="511"/>
      <c r="AV72" s="511"/>
      <c r="AW72" s="511"/>
      <c r="AX72" s="511"/>
      <c r="AY72" s="511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10"/>
      <c r="CG72" s="9"/>
      <c r="CH72" s="9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</row>
    <row r="73" spans="2:101" ht="3.95" customHeight="1">
      <c r="B73" s="3"/>
      <c r="C73" s="3"/>
      <c r="D73" s="3"/>
      <c r="E73" s="3"/>
      <c r="F73" s="3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31"/>
      <c r="W73" s="31"/>
      <c r="X73" s="173"/>
      <c r="Y73" s="173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496" t="s">
        <v>171</v>
      </c>
      <c r="AK73" s="497"/>
      <c r="AL73" s="497"/>
      <c r="AM73" s="497"/>
      <c r="AN73" s="497"/>
      <c r="AO73" s="497"/>
      <c r="AP73" s="497"/>
      <c r="AQ73" s="497"/>
      <c r="AR73" s="497"/>
      <c r="AS73" s="497"/>
      <c r="AT73" s="497"/>
      <c r="AU73" s="497"/>
      <c r="AV73" s="497"/>
      <c r="AW73" s="498"/>
      <c r="AX73" s="505">
        <v>3</v>
      </c>
      <c r="AY73" s="506"/>
      <c r="AZ73" s="16"/>
      <c r="BA73" s="16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10"/>
      <c r="CG73" s="9"/>
      <c r="CH73" s="9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</row>
    <row r="74" spans="2:101" ht="3.95" customHeight="1">
      <c r="B74" s="3"/>
      <c r="C74" s="3"/>
      <c r="D74" s="3"/>
      <c r="E74" s="3"/>
      <c r="F74" s="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31"/>
      <c r="W74" s="31"/>
      <c r="X74" s="173"/>
      <c r="Y74" s="173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499"/>
      <c r="AK74" s="500"/>
      <c r="AL74" s="500"/>
      <c r="AM74" s="500"/>
      <c r="AN74" s="500"/>
      <c r="AO74" s="500"/>
      <c r="AP74" s="500"/>
      <c r="AQ74" s="500"/>
      <c r="AR74" s="500"/>
      <c r="AS74" s="500"/>
      <c r="AT74" s="500"/>
      <c r="AU74" s="500"/>
      <c r="AV74" s="500"/>
      <c r="AW74" s="501"/>
      <c r="AX74" s="507"/>
      <c r="AY74" s="508"/>
      <c r="AZ74" s="14"/>
      <c r="BA74" s="17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10"/>
      <c r="CG74" s="9"/>
      <c r="CH74" s="9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</row>
    <row r="75" spans="2:101" ht="3.95" customHeight="1">
      <c r="B75" s="3"/>
      <c r="C75" s="3"/>
      <c r="D75" s="3"/>
      <c r="E75" s="3"/>
      <c r="F75" s="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31"/>
      <c r="W75" s="31"/>
      <c r="X75" s="184"/>
      <c r="Y75" s="173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499"/>
      <c r="AK75" s="500"/>
      <c r="AL75" s="500"/>
      <c r="AM75" s="500"/>
      <c r="AN75" s="500"/>
      <c r="AO75" s="500"/>
      <c r="AP75" s="500"/>
      <c r="AQ75" s="500"/>
      <c r="AR75" s="500"/>
      <c r="AS75" s="500"/>
      <c r="AT75" s="500"/>
      <c r="AU75" s="500"/>
      <c r="AV75" s="500"/>
      <c r="AW75" s="501"/>
      <c r="AX75" s="507"/>
      <c r="AY75" s="508"/>
      <c r="AZ75" s="512"/>
      <c r="BA75" s="17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182"/>
      <c r="BM75" s="182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10"/>
      <c r="CG75" s="9"/>
      <c r="CH75" s="9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</row>
    <row r="76" spans="2:101" ht="3.95" customHeight="1">
      <c r="B76" s="3"/>
      <c r="C76" s="3"/>
      <c r="D76" s="3"/>
      <c r="E76" s="3"/>
      <c r="F76" s="3"/>
      <c r="G76" s="1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31"/>
      <c r="W76" s="31"/>
      <c r="X76" s="184"/>
      <c r="Y76" s="173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502"/>
      <c r="AK76" s="503"/>
      <c r="AL76" s="503"/>
      <c r="AM76" s="503"/>
      <c r="AN76" s="503"/>
      <c r="AO76" s="503"/>
      <c r="AP76" s="503"/>
      <c r="AQ76" s="503"/>
      <c r="AR76" s="503"/>
      <c r="AS76" s="503"/>
      <c r="AT76" s="503"/>
      <c r="AU76" s="503"/>
      <c r="AV76" s="503"/>
      <c r="AW76" s="504"/>
      <c r="AX76" s="509"/>
      <c r="AY76" s="510"/>
      <c r="AZ76" s="494"/>
      <c r="BA76" s="17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182"/>
      <c r="BM76" s="182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10"/>
      <c r="CG76" s="9"/>
      <c r="CH76" s="9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</row>
    <row r="77" spans="2:101" ht="3.95" customHeight="1">
      <c r="B77" s="3"/>
      <c r="C77" s="3"/>
      <c r="D77" s="3"/>
      <c r="E77" s="3"/>
      <c r="F77" s="3"/>
      <c r="G77" s="16"/>
      <c r="H77" s="7"/>
      <c r="I77" s="7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84"/>
      <c r="Y77" s="173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3"/>
      <c r="AK77" s="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494"/>
      <c r="BA77" s="173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82"/>
      <c r="BM77" s="182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10"/>
      <c r="CG77" s="9"/>
      <c r="CH77" s="9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</row>
    <row r="78" spans="2:101" ht="3.95" customHeight="1">
      <c r="B78" s="3"/>
      <c r="C78" s="3"/>
      <c r="D78" s="3"/>
      <c r="E78" s="3"/>
      <c r="F78" s="3"/>
      <c r="G78" s="5"/>
      <c r="H78" s="7"/>
      <c r="I78" s="7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3"/>
      <c r="AK78" s="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2"/>
      <c r="BA78" s="173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82"/>
      <c r="BM78" s="182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10"/>
      <c r="CG78" s="13"/>
      <c r="CH78" s="9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</row>
    <row r="79" spans="2:101" ht="3.95" customHeight="1">
      <c r="B79" s="3"/>
      <c r="C79" s="3"/>
      <c r="D79" s="3"/>
      <c r="E79" s="3"/>
      <c r="F79" s="3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7"/>
      <c r="W79" s="7"/>
      <c r="X79" s="173"/>
      <c r="Y79" s="173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13" t="s">
        <v>40</v>
      </c>
      <c r="AK79" s="513"/>
      <c r="AL79" s="513"/>
      <c r="AM79" s="513"/>
      <c r="AN79" s="513"/>
      <c r="AO79" s="513"/>
      <c r="AP79" s="513"/>
      <c r="AQ79" s="513"/>
      <c r="AR79" s="513"/>
      <c r="AS79" s="513"/>
      <c r="AT79" s="513"/>
      <c r="AU79" s="513"/>
      <c r="AV79" s="513"/>
      <c r="AW79" s="513"/>
      <c r="AX79" s="3"/>
      <c r="AY79" s="3"/>
      <c r="AZ79" s="172"/>
      <c r="BA79" s="173"/>
      <c r="BB79" s="518" t="s">
        <v>168</v>
      </c>
      <c r="BC79" s="519"/>
      <c r="BD79" s="519"/>
      <c r="BE79" s="519"/>
      <c r="BF79" s="519"/>
      <c r="BG79" s="519"/>
      <c r="BH79" s="519"/>
      <c r="BI79" s="519"/>
      <c r="BJ79" s="519"/>
      <c r="BK79" s="520"/>
      <c r="BL79" s="7"/>
      <c r="BM79" s="7"/>
      <c r="BZ79" s="13"/>
      <c r="CA79" s="13"/>
      <c r="CB79" s="13"/>
      <c r="CC79" s="13"/>
      <c r="CD79" s="13"/>
      <c r="CE79" s="12"/>
      <c r="CF79" s="12"/>
      <c r="CG79" s="13"/>
      <c r="CH79" s="9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</row>
    <row r="80" spans="2:101" ht="3.95" customHeight="1">
      <c r="B80" s="3"/>
      <c r="C80" s="3"/>
      <c r="D80" s="3"/>
      <c r="E80" s="3"/>
      <c r="F80" s="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7"/>
      <c r="W80" s="7"/>
      <c r="X80" s="173"/>
      <c r="Y80" s="173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13"/>
      <c r="AK80" s="513"/>
      <c r="AL80" s="513"/>
      <c r="AM80" s="513"/>
      <c r="AN80" s="513"/>
      <c r="AO80" s="513"/>
      <c r="AP80" s="513"/>
      <c r="AQ80" s="513"/>
      <c r="AR80" s="513"/>
      <c r="AS80" s="513"/>
      <c r="AT80" s="513"/>
      <c r="AU80" s="513"/>
      <c r="AV80" s="513"/>
      <c r="AW80" s="513"/>
      <c r="AX80" s="3"/>
      <c r="AY80" s="3"/>
      <c r="AZ80" s="172"/>
      <c r="BA80" s="14"/>
      <c r="BB80" s="521"/>
      <c r="BC80" s="500"/>
      <c r="BD80" s="500"/>
      <c r="BE80" s="500"/>
      <c r="BF80" s="500"/>
      <c r="BG80" s="500"/>
      <c r="BH80" s="500"/>
      <c r="BI80" s="500"/>
      <c r="BJ80" s="500"/>
      <c r="BK80" s="522"/>
      <c r="BL80" s="5"/>
      <c r="BM80" s="5"/>
      <c r="BZ80" s="13"/>
      <c r="CA80" s="13"/>
      <c r="CB80" s="13"/>
      <c r="CC80" s="13"/>
      <c r="CD80" s="13"/>
      <c r="CE80" s="12"/>
      <c r="CF80" s="12"/>
      <c r="CG80" s="13"/>
      <c r="CH80" s="9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</row>
    <row r="81" spans="2:101" ht="3.95" customHeight="1">
      <c r="B81" s="3"/>
      <c r="C81" s="3"/>
      <c r="D81" s="3"/>
      <c r="E81" s="3"/>
      <c r="F81" s="3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7"/>
      <c r="W81" s="7"/>
      <c r="X81" s="173"/>
      <c r="Y81" s="173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13"/>
      <c r="AK81" s="513"/>
      <c r="AL81" s="513"/>
      <c r="AM81" s="513"/>
      <c r="AN81" s="513"/>
      <c r="AO81" s="513"/>
      <c r="AP81" s="513"/>
      <c r="AQ81" s="513"/>
      <c r="AR81" s="513"/>
      <c r="AS81" s="513"/>
      <c r="AT81" s="513"/>
      <c r="AU81" s="513"/>
      <c r="AV81" s="513"/>
      <c r="AW81" s="513"/>
      <c r="AX81" s="3"/>
      <c r="AY81" s="3"/>
      <c r="AZ81" s="172"/>
      <c r="BA81" s="173"/>
      <c r="BB81" s="521"/>
      <c r="BC81" s="500"/>
      <c r="BD81" s="500"/>
      <c r="BE81" s="500"/>
      <c r="BF81" s="500"/>
      <c r="BG81" s="500"/>
      <c r="BH81" s="500"/>
      <c r="BI81" s="500"/>
      <c r="BJ81" s="500"/>
      <c r="BK81" s="522"/>
      <c r="BL81" s="5"/>
      <c r="BM81" s="5"/>
      <c r="BZ81" s="13"/>
      <c r="CA81" s="13"/>
      <c r="CB81" s="13"/>
      <c r="CC81" s="13"/>
      <c r="CD81" s="13"/>
      <c r="CE81" s="12"/>
      <c r="CF81" s="12"/>
      <c r="CG81" s="9"/>
      <c r="CH81" s="9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2"/>
      <c r="CT81" s="2"/>
      <c r="CU81" s="2"/>
      <c r="CV81" s="2"/>
      <c r="CW81" s="2"/>
    </row>
    <row r="82" spans="2:101" ht="3.95" customHeight="1">
      <c r="B82" s="3"/>
      <c r="C82" s="3"/>
      <c r="D82" s="3"/>
      <c r="E82" s="3"/>
      <c r="F82" s="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7"/>
      <c r="W82" s="7"/>
      <c r="X82" s="173"/>
      <c r="Y82" s="173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13"/>
      <c r="AK82" s="513"/>
      <c r="AL82" s="513"/>
      <c r="AM82" s="513"/>
      <c r="AN82" s="513"/>
      <c r="AO82" s="513"/>
      <c r="AP82" s="513"/>
      <c r="AQ82" s="513"/>
      <c r="AR82" s="513"/>
      <c r="AS82" s="513"/>
      <c r="AT82" s="513"/>
      <c r="AU82" s="513"/>
      <c r="AV82" s="513"/>
      <c r="AW82" s="513"/>
      <c r="AX82" s="3"/>
      <c r="AY82" s="3"/>
      <c r="AZ82" s="172"/>
      <c r="BA82" s="173"/>
      <c r="BB82" s="523"/>
      <c r="BC82" s="524"/>
      <c r="BD82" s="524"/>
      <c r="BE82" s="524"/>
      <c r="BF82" s="524"/>
      <c r="BG82" s="524"/>
      <c r="BH82" s="524"/>
      <c r="BI82" s="524"/>
      <c r="BJ82" s="524"/>
      <c r="BK82" s="525"/>
      <c r="BL82" s="5"/>
      <c r="BM82" s="5"/>
      <c r="CF82" s="12"/>
      <c r="CG82" s="9"/>
      <c r="CH82" s="9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2"/>
      <c r="CT82" s="2"/>
      <c r="CU82" s="2"/>
      <c r="CV82" s="2"/>
      <c r="CW82" s="2"/>
    </row>
    <row r="83" spans="2:101" ht="3.95" customHeight="1">
      <c r="B83" s="3"/>
      <c r="C83" s="3"/>
      <c r="D83" s="3"/>
      <c r="E83" s="3"/>
      <c r="F83" s="3"/>
      <c r="G83" s="5"/>
      <c r="H83" s="7"/>
      <c r="I83" s="7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3"/>
      <c r="AK83" s="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2"/>
      <c r="BA83" s="173"/>
      <c r="BB83" s="173"/>
      <c r="BC83" s="173"/>
      <c r="BD83" s="173"/>
      <c r="BE83" s="173"/>
      <c r="BF83" s="173"/>
      <c r="BG83" s="173"/>
      <c r="BH83" s="173"/>
      <c r="BI83" s="173"/>
      <c r="BJ83" s="173"/>
      <c r="BK83" s="173"/>
      <c r="BL83" s="5"/>
      <c r="BM83" s="5"/>
      <c r="CF83" s="10"/>
      <c r="CG83" s="9"/>
      <c r="CH83" s="9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2"/>
      <c r="CT83" s="2"/>
      <c r="CU83" s="2"/>
      <c r="CV83" s="2"/>
      <c r="CW83" s="2"/>
    </row>
    <row r="84" spans="2:101" ht="3.95" customHeight="1">
      <c r="B84" s="3"/>
      <c r="C84" s="3"/>
      <c r="D84" s="3"/>
      <c r="E84" s="3"/>
      <c r="F84" s="3"/>
      <c r="G84" s="5"/>
      <c r="H84" s="7"/>
      <c r="I84" s="7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84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3"/>
      <c r="AK84" s="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494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7"/>
      <c r="BM84" s="7"/>
      <c r="CF84" s="10"/>
      <c r="CG84" s="9"/>
      <c r="CH84" s="9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2"/>
      <c r="CT84" s="2"/>
      <c r="CU84" s="2"/>
      <c r="CV84" s="2"/>
      <c r="CW84" s="2"/>
    </row>
    <row r="85" spans="2:101" ht="3.95" customHeight="1">
      <c r="B85" s="3"/>
      <c r="C85" s="3"/>
      <c r="D85" s="3"/>
      <c r="E85" s="3"/>
      <c r="F85" s="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31"/>
      <c r="W85" s="31"/>
      <c r="X85" s="184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496" t="s">
        <v>168</v>
      </c>
      <c r="AK85" s="497"/>
      <c r="AL85" s="497"/>
      <c r="AM85" s="497"/>
      <c r="AN85" s="497"/>
      <c r="AO85" s="497"/>
      <c r="AP85" s="497"/>
      <c r="AQ85" s="497"/>
      <c r="AR85" s="497"/>
      <c r="AS85" s="497"/>
      <c r="AT85" s="497"/>
      <c r="AU85" s="497"/>
      <c r="AV85" s="497"/>
      <c r="AW85" s="498"/>
      <c r="AX85" s="505">
        <v>4</v>
      </c>
      <c r="AY85" s="506"/>
      <c r="AZ85" s="494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83"/>
      <c r="BM85" s="183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</row>
    <row r="86" spans="2:101" ht="3.95" customHeight="1">
      <c r="B86" s="3"/>
      <c r="C86" s="3"/>
      <c r="D86" s="3"/>
      <c r="E86" s="3"/>
      <c r="F86" s="3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31"/>
      <c r="W86" s="31"/>
      <c r="X86" s="184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499"/>
      <c r="AK86" s="500"/>
      <c r="AL86" s="500"/>
      <c r="AM86" s="500"/>
      <c r="AN86" s="500"/>
      <c r="AO86" s="500"/>
      <c r="AP86" s="500"/>
      <c r="AQ86" s="500"/>
      <c r="AR86" s="500"/>
      <c r="AS86" s="500"/>
      <c r="AT86" s="500"/>
      <c r="AU86" s="500"/>
      <c r="AV86" s="500"/>
      <c r="AW86" s="501"/>
      <c r="AX86" s="507"/>
      <c r="AY86" s="508"/>
      <c r="AZ86" s="495"/>
      <c r="BA86" s="173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83"/>
      <c r="BM86" s="183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</row>
    <row r="87" spans="2:101" ht="3.95" customHeight="1">
      <c r="B87" s="3"/>
      <c r="C87" s="3"/>
      <c r="D87" s="3"/>
      <c r="E87" s="3"/>
      <c r="F87" s="3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31"/>
      <c r="W87" s="31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499"/>
      <c r="AK87" s="500"/>
      <c r="AL87" s="500"/>
      <c r="AM87" s="500"/>
      <c r="AN87" s="500"/>
      <c r="AO87" s="500"/>
      <c r="AP87" s="500"/>
      <c r="AQ87" s="500"/>
      <c r="AR87" s="500"/>
      <c r="AS87" s="500"/>
      <c r="AT87" s="500"/>
      <c r="AU87" s="500"/>
      <c r="AV87" s="500"/>
      <c r="AW87" s="501"/>
      <c r="AX87" s="507"/>
      <c r="AY87" s="508"/>
      <c r="AZ87" s="6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83"/>
      <c r="BM87" s="183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</row>
    <row r="88" spans="2:101" ht="3.95" customHeight="1">
      <c r="B88" s="3"/>
      <c r="C88" s="3"/>
      <c r="D88" s="3"/>
      <c r="E88" s="3"/>
      <c r="F88" s="3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31"/>
      <c r="W88" s="31"/>
      <c r="X88" s="173"/>
      <c r="Y88" s="173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502"/>
      <c r="AK88" s="503"/>
      <c r="AL88" s="503"/>
      <c r="AM88" s="503"/>
      <c r="AN88" s="503"/>
      <c r="AO88" s="503"/>
      <c r="AP88" s="503"/>
      <c r="AQ88" s="503"/>
      <c r="AR88" s="503"/>
      <c r="AS88" s="503"/>
      <c r="AT88" s="503"/>
      <c r="AU88" s="503"/>
      <c r="AV88" s="503"/>
      <c r="AW88" s="504"/>
      <c r="AX88" s="509"/>
      <c r="AY88" s="510"/>
      <c r="AZ88" s="173"/>
      <c r="BA88" s="17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183"/>
      <c r="BM88" s="183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</row>
  </sheetData>
  <sheetProtection selectLockedCells="1" selectUnlockedCells="1"/>
  <mergeCells count="43">
    <mergeCell ref="P3:W6"/>
    <mergeCell ref="X3:BB6"/>
    <mergeCell ref="AN9:AY24"/>
    <mergeCell ref="BB14:BC17"/>
    <mergeCell ref="BD14:BM17"/>
    <mergeCell ref="BB19:BC22"/>
    <mergeCell ref="BD19:BM22"/>
    <mergeCell ref="V21:Y24"/>
    <mergeCell ref="Z21:AI24"/>
    <mergeCell ref="AJ21:AK24"/>
    <mergeCell ref="BB24:BC27"/>
    <mergeCell ref="BD24:BM27"/>
    <mergeCell ref="AN27:AW30"/>
    <mergeCell ref="AX27:AY30"/>
    <mergeCell ref="AZ29:AZ31"/>
    <mergeCell ref="AL23:AL25"/>
    <mergeCell ref="AL32:AL34"/>
    <mergeCell ref="V33:Y36"/>
    <mergeCell ref="Z33:AI36"/>
    <mergeCell ref="AJ33:AK36"/>
    <mergeCell ref="BB39:BM42"/>
    <mergeCell ref="V45:Y48"/>
    <mergeCell ref="Z45:AI48"/>
    <mergeCell ref="AJ45:AK48"/>
    <mergeCell ref="AL47:AL49"/>
    <mergeCell ref="BB79:BK82"/>
    <mergeCell ref="AZ50:AZ52"/>
    <mergeCell ref="AN51:AW54"/>
    <mergeCell ref="AX51:AY54"/>
    <mergeCell ref="AL56:AL58"/>
    <mergeCell ref="V57:Y60"/>
    <mergeCell ref="Z57:AI60"/>
    <mergeCell ref="AJ57:AK60"/>
    <mergeCell ref="AN57:AT68"/>
    <mergeCell ref="AU57:AY68"/>
    <mergeCell ref="AZ84:AZ86"/>
    <mergeCell ref="AJ85:AW88"/>
    <mergeCell ref="AX85:AY88"/>
    <mergeCell ref="AN69:AY72"/>
    <mergeCell ref="AJ73:AW76"/>
    <mergeCell ref="AX73:AY76"/>
    <mergeCell ref="AZ75:AZ77"/>
    <mergeCell ref="AJ79:AW82"/>
  </mergeCells>
  <pageMargins left="0.75" right="0.75" top="1" bottom="1" header="0.49236111111111114" footer="0.51180555555555551"/>
  <pageSetup paperSize="9" scale="115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tabColor indexed="10"/>
  </sheetPr>
  <dimension ref="A1:CW88"/>
  <sheetViews>
    <sheetView showGridLines="0" topLeftCell="Q12" zoomScale="170" zoomScaleNormal="170" workbookViewId="0">
      <selection activeCell="BB39" sqref="BB39:BM42"/>
    </sheetView>
  </sheetViews>
  <sheetFormatPr defaultColWidth="9.140625" defaultRowHeight="3.95" customHeight="1"/>
  <cols>
    <col min="1" max="159" width="1.7109375" style="1" customWidth="1"/>
    <col min="160" max="16384" width="9.140625" style="1"/>
  </cols>
  <sheetData>
    <row r="1" spans="2:101" ht="3.95" customHeight="1"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34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</row>
    <row r="2" spans="2:101" ht="3.95" customHeight="1"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34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</row>
    <row r="3" spans="2:101" ht="3.95" customHeight="1">
      <c r="B3" s="3"/>
      <c r="C3" s="3"/>
      <c r="D3" s="3"/>
      <c r="E3" s="3"/>
      <c r="F3" s="3"/>
      <c r="G3" s="3"/>
      <c r="H3" s="16"/>
      <c r="I3" s="16"/>
      <c r="J3" s="16"/>
      <c r="K3" s="16"/>
      <c r="L3" s="16"/>
      <c r="M3" s="16"/>
      <c r="N3" s="16"/>
      <c r="O3" s="16"/>
      <c r="P3" s="531" t="s">
        <v>48</v>
      </c>
      <c r="Q3" s="531"/>
      <c r="R3" s="531"/>
      <c r="S3" s="531"/>
      <c r="T3" s="531"/>
      <c r="U3" s="531"/>
      <c r="V3" s="531"/>
      <c r="W3" s="531"/>
      <c r="X3" s="539" t="str">
        <f>IF(ISTEXT(ÚDAJE!C7),ÚDAJE!C7,"")</f>
        <v>MS Jednotlivcov</v>
      </c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  <c r="AO3" s="539"/>
      <c r="AP3" s="539"/>
      <c r="AQ3" s="539"/>
      <c r="AR3" s="539"/>
      <c r="AS3" s="539"/>
      <c r="AT3" s="539"/>
      <c r="AU3" s="539"/>
      <c r="AV3" s="539"/>
      <c r="AW3" s="539"/>
      <c r="AX3" s="539"/>
      <c r="AY3" s="539"/>
      <c r="AZ3" s="539"/>
      <c r="BA3" s="539"/>
      <c r="BB3" s="539"/>
      <c r="BC3" s="3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</row>
    <row r="4" spans="2:101" ht="3.95" customHeight="1">
      <c r="B4" s="3"/>
      <c r="C4" s="3"/>
      <c r="D4" s="3"/>
      <c r="E4" s="3"/>
      <c r="F4" s="3"/>
      <c r="G4" s="3"/>
      <c r="H4" s="16"/>
      <c r="I4" s="16"/>
      <c r="J4" s="16"/>
      <c r="K4" s="16"/>
      <c r="L4" s="16"/>
      <c r="M4" s="16"/>
      <c r="N4" s="16"/>
      <c r="O4" s="16"/>
      <c r="P4" s="531"/>
      <c r="Q4" s="531"/>
      <c r="R4" s="531"/>
      <c r="S4" s="531"/>
      <c r="T4" s="531"/>
      <c r="U4" s="531"/>
      <c r="V4" s="531"/>
      <c r="W4" s="531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  <c r="BC4" s="3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</row>
    <row r="5" spans="2:101" ht="3.95" customHeight="1">
      <c r="B5" s="3"/>
      <c r="C5" s="3"/>
      <c r="D5" s="3"/>
      <c r="E5" s="3"/>
      <c r="F5" s="3"/>
      <c r="G5" s="3"/>
      <c r="H5" s="16"/>
      <c r="I5" s="16"/>
      <c r="J5" s="16"/>
      <c r="K5" s="16"/>
      <c r="L5" s="16"/>
      <c r="M5" s="16"/>
      <c r="N5" s="16"/>
      <c r="O5" s="16"/>
      <c r="P5" s="531"/>
      <c r="Q5" s="531"/>
      <c r="R5" s="531"/>
      <c r="S5" s="531"/>
      <c r="T5" s="531"/>
      <c r="U5" s="531"/>
      <c r="V5" s="531"/>
      <c r="W5" s="531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539"/>
      <c r="AP5" s="539"/>
      <c r="AQ5" s="539"/>
      <c r="AR5" s="539"/>
      <c r="AS5" s="539"/>
      <c r="AT5" s="539"/>
      <c r="AU5" s="539"/>
      <c r="AV5" s="539"/>
      <c r="AW5" s="539"/>
      <c r="AX5" s="539"/>
      <c r="AY5" s="539"/>
      <c r="AZ5" s="539"/>
      <c r="BA5" s="539"/>
      <c r="BB5" s="539"/>
      <c r="BC5" s="3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</row>
    <row r="6" spans="2:101" ht="3.95" customHeight="1">
      <c r="B6" s="3"/>
      <c r="C6" s="3"/>
      <c r="D6" s="3"/>
      <c r="E6" s="3"/>
      <c r="F6" s="3"/>
      <c r="G6" s="3"/>
      <c r="H6" s="16"/>
      <c r="I6" s="16"/>
      <c r="J6" s="16"/>
      <c r="K6" s="16"/>
      <c r="L6" s="16"/>
      <c r="M6" s="16"/>
      <c r="N6" s="16"/>
      <c r="O6" s="16"/>
      <c r="P6" s="531"/>
      <c r="Q6" s="531"/>
      <c r="R6" s="531"/>
      <c r="S6" s="531"/>
      <c r="T6" s="531"/>
      <c r="U6" s="531"/>
      <c r="V6" s="531"/>
      <c r="W6" s="531"/>
      <c r="X6" s="539"/>
      <c r="Y6" s="539"/>
      <c r="Z6" s="539"/>
      <c r="AA6" s="539"/>
      <c r="AB6" s="539"/>
      <c r="AC6" s="539"/>
      <c r="AD6" s="539"/>
      <c r="AE6" s="539"/>
      <c r="AF6" s="539"/>
      <c r="AG6" s="539"/>
      <c r="AH6" s="539"/>
      <c r="AI6" s="539"/>
      <c r="AJ6" s="539"/>
      <c r="AK6" s="539"/>
      <c r="AL6" s="539"/>
      <c r="AM6" s="539"/>
      <c r="AN6" s="539"/>
      <c r="AO6" s="539"/>
      <c r="AP6" s="539"/>
      <c r="AQ6" s="539"/>
      <c r="AR6" s="539"/>
      <c r="AS6" s="539"/>
      <c r="AT6" s="539"/>
      <c r="AU6" s="539"/>
      <c r="AV6" s="539"/>
      <c r="AW6" s="539"/>
      <c r="AX6" s="539"/>
      <c r="AY6" s="539"/>
      <c r="AZ6" s="539"/>
      <c r="BA6" s="539"/>
      <c r="BB6" s="539"/>
      <c r="BC6" s="3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</row>
    <row r="7" spans="2:101" ht="3.95" customHeight="1">
      <c r="B7" s="3"/>
      <c r="C7" s="3"/>
      <c r="D7" s="3"/>
      <c r="E7" s="3"/>
      <c r="F7" s="3"/>
      <c r="G7" s="3"/>
      <c r="H7" s="16"/>
      <c r="I7" s="16"/>
      <c r="J7" s="16"/>
      <c r="K7" s="16"/>
      <c r="L7" s="16"/>
      <c r="M7" s="16"/>
      <c r="N7" s="16"/>
      <c r="O7" s="16"/>
      <c r="P7" s="16"/>
      <c r="Q7" s="4"/>
      <c r="R7" s="4"/>
      <c r="S7" s="4"/>
      <c r="T7" s="4"/>
      <c r="U7" s="4"/>
      <c r="V7" s="4"/>
      <c r="W7" s="4"/>
      <c r="X7" s="4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</row>
    <row r="8" spans="2:101" ht="3.9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16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9"/>
      <c r="CH8" s="9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2"/>
      <c r="CT8" s="2"/>
      <c r="CU8" s="2"/>
      <c r="CV8" s="2"/>
      <c r="CW8" s="2"/>
    </row>
    <row r="9" spans="2:101" ht="3.9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540" t="s">
        <v>2</v>
      </c>
      <c r="AO9" s="540"/>
      <c r="AP9" s="540"/>
      <c r="AQ9" s="540"/>
      <c r="AR9" s="540"/>
      <c r="AS9" s="540"/>
      <c r="AT9" s="540"/>
      <c r="AU9" s="540"/>
      <c r="AV9" s="540"/>
      <c r="AW9" s="540"/>
      <c r="AX9" s="540"/>
      <c r="AY9" s="540"/>
      <c r="AZ9" s="3"/>
      <c r="BA9" s="3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9"/>
      <c r="CH9" s="9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2"/>
      <c r="CT9" s="2"/>
      <c r="CU9" s="2"/>
      <c r="CV9" s="2"/>
      <c r="CW9" s="2"/>
    </row>
    <row r="10" spans="2:101" ht="3.9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540"/>
      <c r="AO10" s="540"/>
      <c r="AP10" s="540"/>
      <c r="AQ10" s="540"/>
      <c r="AR10" s="540"/>
      <c r="AS10" s="540"/>
      <c r="AT10" s="540"/>
      <c r="AU10" s="540"/>
      <c r="AV10" s="540"/>
      <c r="AW10" s="540"/>
      <c r="AX10" s="540"/>
      <c r="AY10" s="540"/>
      <c r="AZ10" s="3"/>
      <c r="BA10" s="3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9"/>
      <c r="CH10" s="9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2"/>
      <c r="CT10" s="2"/>
      <c r="CU10" s="2"/>
      <c r="CV10" s="2"/>
      <c r="CW10" s="2"/>
    </row>
    <row r="11" spans="2:101" ht="3.9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540"/>
      <c r="AO11" s="540"/>
      <c r="AP11" s="540"/>
      <c r="AQ11" s="540"/>
      <c r="AR11" s="540"/>
      <c r="AS11" s="540"/>
      <c r="AT11" s="540"/>
      <c r="AU11" s="540"/>
      <c r="AV11" s="540"/>
      <c r="AW11" s="540"/>
      <c r="AX11" s="540"/>
      <c r="AY11" s="540"/>
      <c r="AZ11" s="3"/>
      <c r="BA11" s="3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9"/>
      <c r="CH11" s="9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2"/>
      <c r="CT11" s="2"/>
      <c r="CU11" s="2"/>
      <c r="CV11" s="2"/>
      <c r="CW11" s="2"/>
    </row>
    <row r="12" spans="2:101" ht="3.9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540"/>
      <c r="AO12" s="540"/>
      <c r="AP12" s="540"/>
      <c r="AQ12" s="540"/>
      <c r="AR12" s="540"/>
      <c r="AS12" s="540"/>
      <c r="AT12" s="540"/>
      <c r="AU12" s="540"/>
      <c r="AV12" s="540"/>
      <c r="AW12" s="540"/>
      <c r="AX12" s="540"/>
      <c r="AY12" s="540"/>
      <c r="AZ12" s="3"/>
      <c r="BA12" s="3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2"/>
      <c r="CT12" s="2"/>
      <c r="CU12" s="2"/>
      <c r="CV12" s="2"/>
      <c r="CW12" s="2"/>
    </row>
    <row r="13" spans="2:101" ht="3.9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3"/>
      <c r="AN13" s="540"/>
      <c r="AO13" s="540"/>
      <c r="AP13" s="540"/>
      <c r="AQ13" s="540"/>
      <c r="AR13" s="540"/>
      <c r="AS13" s="540"/>
      <c r="AT13" s="540"/>
      <c r="AU13" s="540"/>
      <c r="AV13" s="540"/>
      <c r="AW13" s="540"/>
      <c r="AX13" s="540"/>
      <c r="AY13" s="540"/>
      <c r="AZ13" s="3"/>
      <c r="BA13" s="3"/>
      <c r="BB13" s="15"/>
      <c r="BC13" s="16"/>
      <c r="BD13" s="4"/>
      <c r="BE13" s="4"/>
      <c r="BF13" s="4"/>
      <c r="BG13" s="4"/>
      <c r="BH13" s="4"/>
      <c r="BI13" s="4"/>
      <c r="BJ13" s="4"/>
      <c r="BK13" s="4"/>
      <c r="BL13" s="3"/>
      <c r="BM13" s="3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2"/>
      <c r="CT13" s="2"/>
      <c r="CU13" s="2"/>
      <c r="CV13" s="2"/>
      <c r="CW13" s="2"/>
    </row>
    <row r="14" spans="2:101" ht="3.9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3"/>
      <c r="AN14" s="540"/>
      <c r="AO14" s="540"/>
      <c r="AP14" s="540"/>
      <c r="AQ14" s="540"/>
      <c r="AR14" s="540"/>
      <c r="AS14" s="540"/>
      <c r="AT14" s="540"/>
      <c r="AU14" s="540"/>
      <c r="AV14" s="540"/>
      <c r="AW14" s="540"/>
      <c r="AX14" s="540"/>
      <c r="AY14" s="540"/>
      <c r="AZ14" s="3"/>
      <c r="BA14" s="3"/>
      <c r="BB14" s="532" t="s">
        <v>47</v>
      </c>
      <c r="BC14" s="532"/>
      <c r="BD14" s="514" t="s">
        <v>173</v>
      </c>
      <c r="BE14" s="514"/>
      <c r="BF14" s="514"/>
      <c r="BG14" s="514"/>
      <c r="BH14" s="514"/>
      <c r="BI14" s="514"/>
      <c r="BJ14" s="514"/>
      <c r="BK14" s="514"/>
      <c r="BL14" s="514"/>
      <c r="BM14" s="514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2"/>
      <c r="CT14" s="2"/>
      <c r="CU14" s="2"/>
      <c r="CV14" s="2"/>
      <c r="CW14" s="2"/>
    </row>
    <row r="15" spans="2:101" ht="3.9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3"/>
      <c r="AN15" s="540"/>
      <c r="AO15" s="540"/>
      <c r="AP15" s="540"/>
      <c r="AQ15" s="540"/>
      <c r="AR15" s="540"/>
      <c r="AS15" s="540"/>
      <c r="AT15" s="540"/>
      <c r="AU15" s="540"/>
      <c r="AV15" s="540"/>
      <c r="AW15" s="540"/>
      <c r="AX15" s="540"/>
      <c r="AY15" s="540"/>
      <c r="AZ15" s="3"/>
      <c r="BA15" s="3"/>
      <c r="BB15" s="532"/>
      <c r="BC15" s="532"/>
      <c r="BD15" s="514"/>
      <c r="BE15" s="514"/>
      <c r="BF15" s="514"/>
      <c r="BG15" s="514"/>
      <c r="BH15" s="514"/>
      <c r="BI15" s="514"/>
      <c r="BJ15" s="514"/>
      <c r="BK15" s="514"/>
      <c r="BL15" s="514"/>
      <c r="BM15" s="514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2"/>
      <c r="CT15" s="2"/>
      <c r="CU15" s="2"/>
      <c r="CV15" s="2"/>
      <c r="CW15" s="2"/>
    </row>
    <row r="16" spans="2:101" ht="3.9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0"/>
      <c r="S16" s="29"/>
      <c r="T16" s="29"/>
      <c r="U16" s="29"/>
      <c r="V16" s="29"/>
      <c r="W16" s="29"/>
      <c r="X16" s="3"/>
      <c r="Y16" s="3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3"/>
      <c r="AN16" s="540"/>
      <c r="AO16" s="540"/>
      <c r="AP16" s="540"/>
      <c r="AQ16" s="540"/>
      <c r="AR16" s="540"/>
      <c r="AS16" s="540"/>
      <c r="AT16" s="540"/>
      <c r="AU16" s="540"/>
      <c r="AV16" s="540"/>
      <c r="AW16" s="540"/>
      <c r="AX16" s="540"/>
      <c r="AY16" s="540"/>
      <c r="AZ16" s="3"/>
      <c r="BA16" s="3"/>
      <c r="BB16" s="532"/>
      <c r="BC16" s="532"/>
      <c r="BD16" s="514"/>
      <c r="BE16" s="514"/>
      <c r="BF16" s="514"/>
      <c r="BG16" s="514"/>
      <c r="BH16" s="514"/>
      <c r="BI16" s="514"/>
      <c r="BJ16" s="514"/>
      <c r="BK16" s="514"/>
      <c r="BL16" s="514"/>
      <c r="BM16" s="514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2"/>
      <c r="CT16" s="2"/>
      <c r="CU16" s="2"/>
      <c r="CV16" s="2"/>
      <c r="CW16" s="2"/>
    </row>
    <row r="17" spans="1:101" ht="3.9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74"/>
      <c r="S17" s="174"/>
      <c r="T17" s="174"/>
      <c r="U17" s="174"/>
      <c r="V17" s="174"/>
      <c r="W17" s="174"/>
      <c r="X17" s="3"/>
      <c r="Y17" s="3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3"/>
      <c r="AN17" s="540"/>
      <c r="AO17" s="540"/>
      <c r="AP17" s="540"/>
      <c r="AQ17" s="540"/>
      <c r="AR17" s="540"/>
      <c r="AS17" s="540"/>
      <c r="AT17" s="540"/>
      <c r="AU17" s="540"/>
      <c r="AV17" s="540"/>
      <c r="AW17" s="540"/>
      <c r="AX17" s="540"/>
      <c r="AY17" s="540"/>
      <c r="AZ17" s="3"/>
      <c r="BA17" s="3"/>
      <c r="BB17" s="532"/>
      <c r="BC17" s="532"/>
      <c r="BD17" s="514"/>
      <c r="BE17" s="514"/>
      <c r="BF17" s="514"/>
      <c r="BG17" s="514"/>
      <c r="BH17" s="514"/>
      <c r="BI17" s="514"/>
      <c r="BJ17" s="514"/>
      <c r="BK17" s="514"/>
      <c r="BL17" s="514"/>
      <c r="BM17" s="514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2"/>
      <c r="CT17" s="2"/>
      <c r="CU17" s="2"/>
      <c r="CV17" s="2"/>
      <c r="CW17" s="2"/>
    </row>
    <row r="18" spans="1:101" ht="3.95" customHeight="1">
      <c r="A18" s="13"/>
      <c r="B18" s="173"/>
      <c r="C18" s="173"/>
      <c r="D18" s="173"/>
      <c r="E18" s="173"/>
      <c r="F18" s="173"/>
      <c r="G18" s="173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75"/>
      <c r="S18" s="176"/>
      <c r="T18" s="176"/>
      <c r="U18" s="176"/>
      <c r="V18" s="177"/>
      <c r="W18" s="177"/>
      <c r="X18" s="173"/>
      <c r="Y18" s="17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540"/>
      <c r="AO18" s="540"/>
      <c r="AP18" s="540"/>
      <c r="AQ18" s="540"/>
      <c r="AR18" s="540"/>
      <c r="AS18" s="540"/>
      <c r="AT18" s="540"/>
      <c r="AU18" s="540"/>
      <c r="AV18" s="540"/>
      <c r="AW18" s="540"/>
      <c r="AX18" s="540"/>
      <c r="AY18" s="540"/>
      <c r="AZ18" s="3"/>
      <c r="BA18" s="3"/>
      <c r="BB18" s="5"/>
      <c r="BC18" s="16"/>
      <c r="BD18" s="15"/>
      <c r="BE18" s="15"/>
      <c r="BF18" s="15"/>
      <c r="BG18" s="15"/>
      <c r="BH18" s="15"/>
      <c r="BI18" s="15"/>
      <c r="BJ18" s="15"/>
      <c r="BK18" s="15"/>
      <c r="BL18" s="3"/>
      <c r="BM18" s="3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2"/>
      <c r="CT18" s="2"/>
      <c r="CU18" s="2"/>
      <c r="CV18" s="2"/>
      <c r="CW18" s="2"/>
    </row>
    <row r="19" spans="1:101" ht="3.95" customHeight="1">
      <c r="A19" s="13"/>
      <c r="B19" s="173"/>
      <c r="C19" s="173"/>
      <c r="D19" s="173"/>
      <c r="E19" s="173"/>
      <c r="F19" s="173"/>
      <c r="G19" s="173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76"/>
      <c r="S19" s="176"/>
      <c r="T19" s="176"/>
      <c r="U19" s="176"/>
      <c r="V19" s="177"/>
      <c r="W19" s="177"/>
      <c r="X19" s="173"/>
      <c r="Y19" s="17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540"/>
      <c r="AO19" s="540"/>
      <c r="AP19" s="540"/>
      <c r="AQ19" s="540"/>
      <c r="AR19" s="540"/>
      <c r="AS19" s="540"/>
      <c r="AT19" s="540"/>
      <c r="AU19" s="540"/>
      <c r="AV19" s="540"/>
      <c r="AW19" s="540"/>
      <c r="AX19" s="540"/>
      <c r="AY19" s="540"/>
      <c r="AZ19" s="3"/>
      <c r="BA19" s="3"/>
      <c r="BB19" s="532" t="s">
        <v>45</v>
      </c>
      <c r="BC19" s="532"/>
      <c r="BD19" s="514" t="s">
        <v>174</v>
      </c>
      <c r="BE19" s="514"/>
      <c r="BF19" s="514"/>
      <c r="BG19" s="514"/>
      <c r="BH19" s="514"/>
      <c r="BI19" s="514"/>
      <c r="BJ19" s="514"/>
      <c r="BK19" s="514"/>
      <c r="BL19" s="514"/>
      <c r="BM19" s="514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2"/>
      <c r="CT19" s="2"/>
      <c r="CU19" s="2"/>
      <c r="CV19" s="2"/>
      <c r="CW19" s="2"/>
    </row>
    <row r="20" spans="1:101" ht="3.95" customHeight="1">
      <c r="A20" s="13"/>
      <c r="B20" s="173"/>
      <c r="C20" s="173"/>
      <c r="D20" s="173"/>
      <c r="E20" s="173"/>
      <c r="F20" s="173"/>
      <c r="G20" s="173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76"/>
      <c r="S20" s="176"/>
      <c r="T20" s="176"/>
      <c r="U20" s="176"/>
      <c r="V20" s="177"/>
      <c r="W20" s="177"/>
      <c r="X20" s="178"/>
      <c r="Y20" s="173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7"/>
      <c r="AL20" s="16"/>
      <c r="AM20" s="16"/>
      <c r="AN20" s="540"/>
      <c r="AO20" s="540"/>
      <c r="AP20" s="540"/>
      <c r="AQ20" s="540"/>
      <c r="AR20" s="540"/>
      <c r="AS20" s="540"/>
      <c r="AT20" s="540"/>
      <c r="AU20" s="540"/>
      <c r="AV20" s="540"/>
      <c r="AW20" s="540"/>
      <c r="AX20" s="540"/>
      <c r="AY20" s="540"/>
      <c r="AZ20" s="16"/>
      <c r="BA20" s="3"/>
      <c r="BB20" s="532"/>
      <c r="BC20" s="532"/>
      <c r="BD20" s="514"/>
      <c r="BE20" s="514"/>
      <c r="BF20" s="514"/>
      <c r="BG20" s="514"/>
      <c r="BH20" s="514"/>
      <c r="BI20" s="514"/>
      <c r="BJ20" s="514"/>
      <c r="BK20" s="514"/>
      <c r="BL20" s="514"/>
      <c r="BM20" s="514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2"/>
      <c r="CT20" s="2"/>
      <c r="CU20" s="2"/>
      <c r="CV20" s="2"/>
      <c r="CW20" s="2"/>
    </row>
    <row r="21" spans="1:101" ht="3.95" customHeight="1">
      <c r="A21" s="13"/>
      <c r="B21" s="173"/>
      <c r="C21" s="173"/>
      <c r="D21" s="173"/>
      <c r="E21" s="173"/>
      <c r="F21" s="173"/>
      <c r="G21" s="173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76"/>
      <c r="S21" s="176"/>
      <c r="T21" s="176"/>
      <c r="U21" s="176"/>
      <c r="V21" s="514" t="s">
        <v>46</v>
      </c>
      <c r="W21" s="514"/>
      <c r="X21" s="514"/>
      <c r="Y21" s="514"/>
      <c r="Z21" s="536" t="s">
        <v>174</v>
      </c>
      <c r="AA21" s="526"/>
      <c r="AB21" s="526"/>
      <c r="AC21" s="526"/>
      <c r="AD21" s="526"/>
      <c r="AE21" s="526"/>
      <c r="AF21" s="526"/>
      <c r="AG21" s="526"/>
      <c r="AH21" s="526"/>
      <c r="AI21" s="526"/>
      <c r="AJ21" s="517">
        <v>7</v>
      </c>
      <c r="AK21" s="517"/>
      <c r="AL21" s="16"/>
      <c r="AM21" s="16"/>
      <c r="AN21" s="540"/>
      <c r="AO21" s="540"/>
      <c r="AP21" s="540"/>
      <c r="AQ21" s="540"/>
      <c r="AR21" s="540"/>
      <c r="AS21" s="540"/>
      <c r="AT21" s="540"/>
      <c r="AU21" s="540"/>
      <c r="AV21" s="540"/>
      <c r="AW21" s="540"/>
      <c r="AX21" s="540"/>
      <c r="AY21" s="540"/>
      <c r="AZ21" s="16"/>
      <c r="BA21" s="3"/>
      <c r="BB21" s="532"/>
      <c r="BC21" s="532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2"/>
      <c r="CT21" s="2"/>
      <c r="CU21" s="2"/>
      <c r="CV21" s="2"/>
      <c r="CW21" s="2"/>
    </row>
    <row r="22" spans="1:101" ht="3.95" customHeight="1">
      <c r="A22" s="23"/>
      <c r="B22" s="3"/>
      <c r="C22" s="3"/>
      <c r="D22" s="7"/>
      <c r="E22" s="7"/>
      <c r="F22" s="7"/>
      <c r="G22" s="173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79"/>
      <c r="S22" s="174"/>
      <c r="T22" s="174"/>
      <c r="U22" s="174"/>
      <c r="V22" s="514"/>
      <c r="W22" s="514"/>
      <c r="X22" s="514"/>
      <c r="Y22" s="514"/>
      <c r="Z22" s="536"/>
      <c r="AA22" s="526"/>
      <c r="AB22" s="526"/>
      <c r="AC22" s="526"/>
      <c r="AD22" s="526"/>
      <c r="AE22" s="526"/>
      <c r="AF22" s="526"/>
      <c r="AG22" s="526"/>
      <c r="AH22" s="526"/>
      <c r="AI22" s="526"/>
      <c r="AJ22" s="517"/>
      <c r="AK22" s="517"/>
      <c r="AL22" s="28"/>
      <c r="AM22" s="16"/>
      <c r="AN22" s="540"/>
      <c r="AO22" s="540"/>
      <c r="AP22" s="540"/>
      <c r="AQ22" s="540"/>
      <c r="AR22" s="540"/>
      <c r="AS22" s="540"/>
      <c r="AT22" s="540"/>
      <c r="AU22" s="540"/>
      <c r="AV22" s="540"/>
      <c r="AW22" s="540"/>
      <c r="AX22" s="540"/>
      <c r="AY22" s="540"/>
      <c r="AZ22" s="16"/>
      <c r="BA22" s="3"/>
      <c r="BB22" s="532"/>
      <c r="BC22" s="532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2"/>
      <c r="CT22" s="2"/>
      <c r="CU22" s="2"/>
      <c r="CV22" s="2"/>
      <c r="CW22" s="2"/>
    </row>
    <row r="23" spans="1:101" ht="3.95" customHeight="1">
      <c r="A23" s="23"/>
      <c r="B23" s="3"/>
      <c r="C23" s="3"/>
      <c r="D23" s="7"/>
      <c r="E23" s="7"/>
      <c r="F23" s="7"/>
      <c r="G23" s="17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74"/>
      <c r="S23" s="174"/>
      <c r="T23" s="174"/>
      <c r="U23" s="174"/>
      <c r="V23" s="514"/>
      <c r="W23" s="514"/>
      <c r="X23" s="514"/>
      <c r="Y23" s="514"/>
      <c r="Z23" s="536"/>
      <c r="AA23" s="526"/>
      <c r="AB23" s="526"/>
      <c r="AC23" s="526"/>
      <c r="AD23" s="526"/>
      <c r="AE23" s="526"/>
      <c r="AF23" s="526"/>
      <c r="AG23" s="526"/>
      <c r="AH23" s="526"/>
      <c r="AI23" s="526"/>
      <c r="AJ23" s="517"/>
      <c r="AK23" s="517"/>
      <c r="AL23" s="512"/>
      <c r="AM23" s="16"/>
      <c r="AN23" s="540"/>
      <c r="AO23" s="540"/>
      <c r="AP23" s="540"/>
      <c r="AQ23" s="540"/>
      <c r="AR23" s="540"/>
      <c r="AS23" s="540"/>
      <c r="AT23" s="540"/>
      <c r="AU23" s="540"/>
      <c r="AV23" s="540"/>
      <c r="AW23" s="540"/>
      <c r="AX23" s="540"/>
      <c r="AY23" s="540"/>
      <c r="AZ23" s="16"/>
      <c r="BA23" s="3"/>
      <c r="BB23" s="3"/>
      <c r="BC23" s="16"/>
      <c r="BD23" s="15"/>
      <c r="BE23" s="15"/>
      <c r="BF23" s="15"/>
      <c r="BG23" s="15"/>
      <c r="BH23" s="15"/>
      <c r="BI23" s="15"/>
      <c r="BJ23" s="15"/>
      <c r="BK23" s="15"/>
      <c r="BL23" s="3"/>
      <c r="BM23" s="3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2"/>
      <c r="CT23" s="2"/>
      <c r="CU23" s="2"/>
      <c r="CV23" s="2"/>
      <c r="CW23" s="2"/>
    </row>
    <row r="24" spans="1:101" ht="3.95" customHeight="1">
      <c r="A24" s="13"/>
      <c r="B24" s="173"/>
      <c r="C24" s="173"/>
      <c r="D24" s="173"/>
      <c r="E24" s="173"/>
      <c r="F24" s="173"/>
      <c r="G24" s="173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75"/>
      <c r="S24" s="176"/>
      <c r="T24" s="176"/>
      <c r="U24" s="176"/>
      <c r="V24" s="514"/>
      <c r="W24" s="514"/>
      <c r="X24" s="514"/>
      <c r="Y24" s="514"/>
      <c r="Z24" s="536"/>
      <c r="AA24" s="526"/>
      <c r="AB24" s="526"/>
      <c r="AC24" s="526"/>
      <c r="AD24" s="526"/>
      <c r="AE24" s="526"/>
      <c r="AF24" s="526"/>
      <c r="AG24" s="526"/>
      <c r="AH24" s="526"/>
      <c r="AI24" s="526"/>
      <c r="AJ24" s="517"/>
      <c r="AK24" s="517"/>
      <c r="AL24" s="512"/>
      <c r="AM24" s="16"/>
      <c r="AN24" s="540"/>
      <c r="AO24" s="540"/>
      <c r="AP24" s="540"/>
      <c r="AQ24" s="540"/>
      <c r="AR24" s="540"/>
      <c r="AS24" s="540"/>
      <c r="AT24" s="540"/>
      <c r="AU24" s="540"/>
      <c r="AV24" s="540"/>
      <c r="AW24" s="540"/>
      <c r="AX24" s="540"/>
      <c r="AY24" s="540"/>
      <c r="AZ24" s="16"/>
      <c r="BA24" s="3"/>
      <c r="BB24" s="532" t="s">
        <v>44</v>
      </c>
      <c r="BC24" s="532"/>
      <c r="BD24" s="514" t="s">
        <v>176</v>
      </c>
      <c r="BE24" s="514"/>
      <c r="BF24" s="514"/>
      <c r="BG24" s="514"/>
      <c r="BH24" s="514"/>
      <c r="BI24" s="514"/>
      <c r="BJ24" s="514"/>
      <c r="BK24" s="514"/>
      <c r="BL24" s="514"/>
      <c r="BM24" s="514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2"/>
      <c r="CT24" s="2"/>
      <c r="CU24" s="2"/>
      <c r="CV24" s="2"/>
      <c r="CW24" s="2"/>
    </row>
    <row r="25" spans="1:101" ht="3.95" customHeight="1">
      <c r="A25" s="13"/>
      <c r="B25" s="173"/>
      <c r="C25" s="173"/>
      <c r="D25" s="173"/>
      <c r="E25" s="173"/>
      <c r="F25" s="173"/>
      <c r="G25" s="173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76"/>
      <c r="S25" s="176"/>
      <c r="T25" s="176"/>
      <c r="U25" s="176"/>
      <c r="V25" s="177"/>
      <c r="W25" s="177"/>
      <c r="X25" s="180"/>
      <c r="Y25" s="18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7"/>
      <c r="AL25" s="512"/>
      <c r="AM25" s="16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16"/>
      <c r="BA25" s="3"/>
      <c r="BB25" s="532"/>
      <c r="BC25" s="532"/>
      <c r="BD25" s="514"/>
      <c r="BE25" s="514"/>
      <c r="BF25" s="514"/>
      <c r="BG25" s="514"/>
      <c r="BH25" s="514"/>
      <c r="BI25" s="514"/>
      <c r="BJ25" s="514"/>
      <c r="BK25" s="514"/>
      <c r="BL25" s="514"/>
      <c r="BM25" s="514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2"/>
      <c r="CT25" s="2"/>
      <c r="CU25" s="2"/>
      <c r="CV25" s="2"/>
      <c r="CW25" s="2"/>
    </row>
    <row r="26" spans="1:101" ht="3.95" customHeight="1">
      <c r="A26" s="13"/>
      <c r="B26" s="173"/>
      <c r="C26" s="173"/>
      <c r="D26" s="173"/>
      <c r="E26" s="173"/>
      <c r="F26" s="173"/>
      <c r="G26" s="17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76"/>
      <c r="S26" s="176"/>
      <c r="T26" s="176"/>
      <c r="U26" s="176"/>
      <c r="V26" s="177"/>
      <c r="W26" s="177"/>
      <c r="X26" s="181"/>
      <c r="Y26" s="181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7"/>
      <c r="AL26" s="11"/>
      <c r="AM26" s="16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16"/>
      <c r="BA26" s="3"/>
      <c r="BB26" s="532"/>
      <c r="BC26" s="532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2"/>
      <c r="CT26" s="2"/>
      <c r="CU26" s="2"/>
      <c r="CV26" s="2"/>
      <c r="CW26" s="2"/>
    </row>
    <row r="27" spans="1:101" ht="3.95" customHeight="1">
      <c r="A27" s="13"/>
      <c r="B27" s="173"/>
      <c r="C27" s="173"/>
      <c r="D27" s="173"/>
      <c r="E27" s="173"/>
      <c r="F27" s="173"/>
      <c r="G27" s="17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76"/>
      <c r="S27" s="176"/>
      <c r="T27" s="176"/>
      <c r="U27" s="176"/>
      <c r="V27" s="177"/>
      <c r="W27" s="177"/>
      <c r="X27" s="181"/>
      <c r="Y27" s="181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7"/>
      <c r="AL27" s="11"/>
      <c r="AM27" s="16"/>
      <c r="AN27" s="526" t="s">
        <v>174</v>
      </c>
      <c r="AO27" s="526"/>
      <c r="AP27" s="526"/>
      <c r="AQ27" s="526"/>
      <c r="AR27" s="526"/>
      <c r="AS27" s="526"/>
      <c r="AT27" s="526"/>
      <c r="AU27" s="526"/>
      <c r="AV27" s="526"/>
      <c r="AW27" s="526"/>
      <c r="AX27" s="517">
        <v>1</v>
      </c>
      <c r="AY27" s="517"/>
      <c r="AZ27" s="16"/>
      <c r="BA27" s="3"/>
      <c r="BB27" s="532"/>
      <c r="BC27" s="532"/>
      <c r="BD27" s="514"/>
      <c r="BE27" s="514"/>
      <c r="BF27" s="514"/>
      <c r="BG27" s="514"/>
      <c r="BH27" s="514"/>
      <c r="BI27" s="514"/>
      <c r="BJ27" s="514"/>
      <c r="BK27" s="514"/>
      <c r="BL27" s="514"/>
      <c r="BM27" s="514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2"/>
      <c r="CT27" s="2"/>
      <c r="CU27" s="2"/>
      <c r="CV27" s="2"/>
      <c r="CW27" s="2"/>
    </row>
    <row r="28" spans="1:101" ht="3.95" customHeight="1">
      <c r="A28" s="23"/>
      <c r="B28" s="3"/>
      <c r="C28" s="3"/>
      <c r="D28" s="7"/>
      <c r="E28" s="7"/>
      <c r="F28" s="7"/>
      <c r="G28" s="17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73"/>
      <c r="S28" s="173"/>
      <c r="T28" s="173"/>
      <c r="U28" s="173"/>
      <c r="V28" s="173"/>
      <c r="W28" s="177"/>
      <c r="X28" s="181"/>
      <c r="Y28" s="181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7"/>
      <c r="AL28" s="11"/>
      <c r="AM28" s="14"/>
      <c r="AN28" s="526"/>
      <c r="AO28" s="526"/>
      <c r="AP28" s="526"/>
      <c r="AQ28" s="526"/>
      <c r="AR28" s="526"/>
      <c r="AS28" s="526"/>
      <c r="AT28" s="526"/>
      <c r="AU28" s="526"/>
      <c r="AV28" s="526"/>
      <c r="AW28" s="526"/>
      <c r="AX28" s="517"/>
      <c r="AY28" s="517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4"/>
      <c r="BN28" s="27"/>
      <c r="BO28" s="8"/>
      <c r="BP28" s="8"/>
      <c r="BQ28" s="8"/>
      <c r="BR28" s="8"/>
      <c r="BS28" s="8"/>
      <c r="BT28" s="8"/>
      <c r="BU28" s="8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2"/>
      <c r="CT28" s="2"/>
      <c r="CU28" s="2"/>
      <c r="CV28" s="2"/>
      <c r="CW28" s="2"/>
    </row>
    <row r="29" spans="1:101" ht="3.95" customHeight="1">
      <c r="A29" s="23"/>
      <c r="B29" s="3"/>
      <c r="C29" s="3"/>
      <c r="D29" s="7"/>
      <c r="E29" s="7"/>
      <c r="F29" s="7"/>
      <c r="G29" s="173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73"/>
      <c r="S29" s="173"/>
      <c r="T29" s="173"/>
      <c r="U29" s="173"/>
      <c r="V29" s="173"/>
      <c r="W29" s="177"/>
      <c r="X29" s="181"/>
      <c r="Y29" s="181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7"/>
      <c r="AL29" s="11"/>
      <c r="AM29" s="16"/>
      <c r="AN29" s="526"/>
      <c r="AO29" s="526"/>
      <c r="AP29" s="526"/>
      <c r="AQ29" s="526"/>
      <c r="AR29" s="526"/>
      <c r="AS29" s="526"/>
      <c r="AT29" s="526"/>
      <c r="AU29" s="526"/>
      <c r="AV29" s="526"/>
      <c r="AW29" s="526"/>
      <c r="AX29" s="517"/>
      <c r="AY29" s="517"/>
      <c r="AZ29" s="512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4"/>
      <c r="BM29" s="5"/>
      <c r="BN29" s="13"/>
      <c r="BO29" s="13"/>
      <c r="BP29" s="13"/>
      <c r="BQ29" s="13"/>
      <c r="BR29" s="13"/>
      <c r="BS29" s="13"/>
      <c r="BT29" s="13"/>
      <c r="BU29" s="13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2"/>
      <c r="CT29" s="2"/>
      <c r="CU29" s="2"/>
      <c r="CV29" s="2"/>
      <c r="CW29" s="2"/>
    </row>
    <row r="30" spans="1:101" ht="3.95" customHeight="1">
      <c r="A30" s="13"/>
      <c r="B30" s="173"/>
      <c r="C30" s="173"/>
      <c r="D30" s="173"/>
      <c r="E30" s="173"/>
      <c r="F30" s="173"/>
      <c r="G30" s="173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73"/>
      <c r="S30" s="173"/>
      <c r="T30" s="173"/>
      <c r="U30" s="173"/>
      <c r="V30" s="177"/>
      <c r="W30" s="177"/>
      <c r="X30" s="181"/>
      <c r="Y30" s="181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7"/>
      <c r="AL30" s="11"/>
      <c r="AM30" s="16"/>
      <c r="AN30" s="526"/>
      <c r="AO30" s="526"/>
      <c r="AP30" s="526"/>
      <c r="AQ30" s="526"/>
      <c r="AR30" s="526"/>
      <c r="AS30" s="526"/>
      <c r="AT30" s="526"/>
      <c r="AU30" s="526"/>
      <c r="AV30" s="526"/>
      <c r="AW30" s="526"/>
      <c r="AX30" s="517"/>
      <c r="AY30" s="517"/>
      <c r="AZ30" s="512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4"/>
      <c r="BM30" s="5"/>
      <c r="BN30" s="13"/>
      <c r="BO30" s="13"/>
      <c r="BP30" s="13"/>
      <c r="BQ30" s="13"/>
      <c r="BR30" s="13"/>
      <c r="BS30" s="13"/>
      <c r="BT30" s="13"/>
      <c r="BU30" s="13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2"/>
      <c r="CT30" s="2"/>
      <c r="CU30" s="2"/>
      <c r="CV30" s="2"/>
      <c r="CW30" s="2"/>
    </row>
    <row r="31" spans="1:101" ht="3.95" customHeight="1">
      <c r="A31" s="13"/>
      <c r="B31" s="173"/>
      <c r="C31" s="173"/>
      <c r="D31" s="173"/>
      <c r="E31" s="173"/>
      <c r="F31" s="173"/>
      <c r="G31" s="173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73"/>
      <c r="S31" s="173"/>
      <c r="T31" s="173"/>
      <c r="U31" s="173"/>
      <c r="V31" s="177"/>
      <c r="W31" s="177"/>
      <c r="X31" s="181"/>
      <c r="Y31" s="181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7"/>
      <c r="AL31" s="11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7"/>
      <c r="AZ31" s="512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4"/>
      <c r="BM31" s="5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2"/>
      <c r="CF31" s="12"/>
      <c r="CG31" s="9"/>
      <c r="CH31" s="9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2"/>
      <c r="CT31" s="2"/>
      <c r="CU31" s="2"/>
      <c r="CV31" s="2"/>
      <c r="CW31" s="2"/>
    </row>
    <row r="32" spans="1:101" ht="3.95" customHeight="1">
      <c r="A32" s="13"/>
      <c r="B32" s="173"/>
      <c r="C32" s="173"/>
      <c r="D32" s="173"/>
      <c r="E32" s="173"/>
      <c r="F32" s="173"/>
      <c r="G32" s="173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73"/>
      <c r="S32" s="173"/>
      <c r="T32" s="173"/>
      <c r="U32" s="173"/>
      <c r="V32" s="177"/>
      <c r="W32" s="177"/>
      <c r="X32" s="180"/>
      <c r="Y32" s="181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7"/>
      <c r="AL32" s="495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7"/>
      <c r="AZ32" s="11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4"/>
      <c r="BM32" s="4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2"/>
      <c r="CF32" s="12"/>
      <c r="CG32" s="9"/>
      <c r="CH32" s="9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2"/>
      <c r="CT32" s="2"/>
      <c r="CU32" s="2"/>
      <c r="CV32" s="2"/>
      <c r="CW32" s="2"/>
    </row>
    <row r="33" spans="1:101" ht="3.95" customHeight="1">
      <c r="A33" s="13"/>
      <c r="B33" s="173"/>
      <c r="C33" s="173"/>
      <c r="D33" s="173"/>
      <c r="E33" s="173"/>
      <c r="F33" s="173"/>
      <c r="G33" s="173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73"/>
      <c r="S33" s="173"/>
      <c r="T33" s="173"/>
      <c r="U33" s="173"/>
      <c r="V33" s="514" t="s">
        <v>43</v>
      </c>
      <c r="W33" s="514"/>
      <c r="X33" s="514"/>
      <c r="Y33" s="514"/>
      <c r="Z33" s="515" t="s">
        <v>176</v>
      </c>
      <c r="AA33" s="516"/>
      <c r="AB33" s="516"/>
      <c r="AC33" s="516"/>
      <c r="AD33" s="516"/>
      <c r="AE33" s="516"/>
      <c r="AF33" s="516"/>
      <c r="AG33" s="516"/>
      <c r="AH33" s="516"/>
      <c r="AI33" s="516"/>
      <c r="AJ33" s="517">
        <v>4</v>
      </c>
      <c r="AK33" s="517"/>
      <c r="AL33" s="495"/>
      <c r="AM33" s="16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11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4"/>
      <c r="BN33" s="9"/>
      <c r="BO33" s="8"/>
      <c r="BP33" s="8"/>
      <c r="BQ33" s="8"/>
      <c r="BR33" s="8"/>
      <c r="BS33" s="8"/>
      <c r="BT33" s="8"/>
      <c r="BU33" s="8"/>
      <c r="BV33" s="13"/>
      <c r="BW33" s="13"/>
      <c r="BX33" s="13"/>
      <c r="BY33" s="13"/>
      <c r="BZ33" s="13"/>
      <c r="CA33" s="13"/>
      <c r="CB33" s="13"/>
      <c r="CC33" s="13"/>
      <c r="CD33" s="13"/>
      <c r="CE33" s="12"/>
      <c r="CF33" s="12"/>
      <c r="CG33" s="13"/>
      <c r="CH33" s="9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2"/>
      <c r="CT33" s="2"/>
      <c r="CU33" s="2"/>
      <c r="CV33" s="2"/>
      <c r="CW33" s="2"/>
    </row>
    <row r="34" spans="1:101" ht="3.95" customHeight="1">
      <c r="A34" s="23"/>
      <c r="B34" s="3"/>
      <c r="C34" s="3"/>
      <c r="D34" s="7"/>
      <c r="E34" s="7"/>
      <c r="F34" s="7"/>
      <c r="G34" s="173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73"/>
      <c r="S34" s="173"/>
      <c r="T34" s="173"/>
      <c r="U34" s="173"/>
      <c r="V34" s="514"/>
      <c r="W34" s="514"/>
      <c r="X34" s="514"/>
      <c r="Y34" s="514"/>
      <c r="Z34" s="515"/>
      <c r="AA34" s="516"/>
      <c r="AB34" s="516"/>
      <c r="AC34" s="516"/>
      <c r="AD34" s="516"/>
      <c r="AE34" s="516"/>
      <c r="AF34" s="516"/>
      <c r="AG34" s="516"/>
      <c r="AH34" s="516"/>
      <c r="AI34" s="516"/>
      <c r="AJ34" s="517"/>
      <c r="AK34" s="517"/>
      <c r="AL34" s="495"/>
      <c r="AM34" s="16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11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4"/>
      <c r="BN34" s="9"/>
      <c r="BO34" s="8"/>
      <c r="BP34" s="8"/>
      <c r="BQ34" s="8"/>
      <c r="BR34" s="8"/>
      <c r="BS34" s="8"/>
      <c r="BT34" s="8"/>
      <c r="BU34" s="8"/>
      <c r="BV34" s="13"/>
      <c r="BW34" s="13"/>
      <c r="BX34" s="13"/>
      <c r="BY34" s="13"/>
      <c r="BZ34" s="13"/>
      <c r="CA34" s="13"/>
      <c r="CB34" s="13"/>
      <c r="CC34" s="13"/>
      <c r="CD34" s="13"/>
      <c r="CE34" s="12"/>
      <c r="CF34" s="12"/>
      <c r="CG34" s="13"/>
      <c r="CH34" s="9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2"/>
      <c r="CT34" s="2"/>
      <c r="CU34" s="2"/>
      <c r="CV34" s="2"/>
      <c r="CW34" s="2"/>
    </row>
    <row r="35" spans="1:101" ht="3.95" customHeight="1">
      <c r="A35" s="23"/>
      <c r="B35" s="3"/>
      <c r="C35" s="3"/>
      <c r="D35" s="7"/>
      <c r="E35" s="7"/>
      <c r="F35" s="7"/>
      <c r="G35" s="173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73"/>
      <c r="S35" s="173"/>
      <c r="T35" s="173"/>
      <c r="U35" s="173"/>
      <c r="V35" s="514"/>
      <c r="W35" s="514"/>
      <c r="X35" s="514"/>
      <c r="Y35" s="514"/>
      <c r="Z35" s="515"/>
      <c r="AA35" s="516"/>
      <c r="AB35" s="516"/>
      <c r="AC35" s="516"/>
      <c r="AD35" s="516"/>
      <c r="AE35" s="516"/>
      <c r="AF35" s="516"/>
      <c r="AG35" s="516"/>
      <c r="AH35" s="516"/>
      <c r="AI35" s="516"/>
      <c r="AJ35" s="517"/>
      <c r="AK35" s="517"/>
      <c r="AL35" s="19"/>
      <c r="AM35" s="25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24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4"/>
      <c r="BN35" s="9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10"/>
      <c r="CG35" s="13"/>
      <c r="CH35" s="9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2"/>
      <c r="CT35" s="2"/>
      <c r="CU35" s="2"/>
      <c r="CV35" s="2"/>
      <c r="CW35" s="2"/>
    </row>
    <row r="36" spans="1:101" ht="3.95" customHeight="1">
      <c r="A36" s="13"/>
      <c r="B36" s="173"/>
      <c r="C36" s="173"/>
      <c r="D36" s="173"/>
      <c r="E36" s="173"/>
      <c r="F36" s="173"/>
      <c r="G36" s="173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73"/>
      <c r="S36" s="173"/>
      <c r="T36" s="173"/>
      <c r="U36" s="173"/>
      <c r="V36" s="514"/>
      <c r="W36" s="514"/>
      <c r="X36" s="514"/>
      <c r="Y36" s="514"/>
      <c r="Z36" s="515"/>
      <c r="AA36" s="516"/>
      <c r="AB36" s="516"/>
      <c r="AC36" s="516"/>
      <c r="AD36" s="516"/>
      <c r="AE36" s="516"/>
      <c r="AF36" s="516"/>
      <c r="AG36" s="516"/>
      <c r="AH36" s="516"/>
      <c r="AI36" s="516"/>
      <c r="AJ36" s="517"/>
      <c r="AK36" s="517"/>
      <c r="AL36" s="26"/>
      <c r="AM36" s="25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24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4"/>
      <c r="BN36" s="9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10"/>
      <c r="CG36" s="9"/>
      <c r="CH36" s="9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2"/>
      <c r="CT36" s="2"/>
      <c r="CU36" s="2"/>
      <c r="CV36" s="2"/>
      <c r="CW36" s="2"/>
    </row>
    <row r="37" spans="1:101" ht="3.95" customHeight="1">
      <c r="A37" s="13"/>
      <c r="B37" s="173"/>
      <c r="C37" s="173"/>
      <c r="D37" s="173"/>
      <c r="E37" s="173"/>
      <c r="F37" s="173"/>
      <c r="G37" s="173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73"/>
      <c r="S37" s="173"/>
      <c r="T37" s="173"/>
      <c r="U37" s="173"/>
      <c r="V37" s="177"/>
      <c r="W37" s="177"/>
      <c r="X37" s="180"/>
      <c r="Y37" s="181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7"/>
      <c r="AL37" s="26"/>
      <c r="AM37" s="25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24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4"/>
      <c r="BN37" s="9"/>
      <c r="BO37" s="8"/>
      <c r="BP37" s="8"/>
      <c r="BQ37" s="8"/>
      <c r="BR37" s="8"/>
      <c r="BS37" s="8"/>
      <c r="CF37" s="10"/>
      <c r="CG37" s="9"/>
      <c r="CH37" s="9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2"/>
      <c r="CT37" s="2"/>
      <c r="CU37" s="2"/>
      <c r="CV37" s="2"/>
      <c r="CW37" s="2"/>
    </row>
    <row r="38" spans="1:101" ht="3.95" customHeight="1">
      <c r="A38" s="13"/>
      <c r="B38" s="173"/>
      <c r="C38" s="173"/>
      <c r="D38" s="173"/>
      <c r="E38" s="173"/>
      <c r="F38" s="173"/>
      <c r="G38" s="173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73"/>
      <c r="S38" s="173"/>
      <c r="T38" s="173"/>
      <c r="U38" s="173"/>
      <c r="V38" s="177"/>
      <c r="W38" s="177"/>
      <c r="X38" s="181"/>
      <c r="Y38" s="181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7"/>
      <c r="AL38" s="26"/>
      <c r="AM38" s="25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24"/>
      <c r="BA38" s="16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9"/>
      <c r="BO38" s="8"/>
      <c r="BP38" s="8"/>
      <c r="BQ38" s="8"/>
      <c r="BR38" s="8"/>
      <c r="BS38" s="8"/>
      <c r="CF38" s="10"/>
      <c r="CG38" s="9"/>
      <c r="CH38" s="9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2"/>
      <c r="CT38" s="2"/>
      <c r="CU38" s="2"/>
      <c r="CV38" s="2"/>
      <c r="CW38" s="2"/>
    </row>
    <row r="39" spans="1:101" ht="3.95" customHeight="1">
      <c r="A39" s="13"/>
      <c r="B39" s="173"/>
      <c r="C39" s="173"/>
      <c r="D39" s="173"/>
      <c r="E39" s="173"/>
      <c r="F39" s="173"/>
      <c r="G39" s="173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73"/>
      <c r="S39" s="173"/>
      <c r="T39" s="173"/>
      <c r="U39" s="173"/>
      <c r="V39" s="177"/>
      <c r="W39" s="177"/>
      <c r="X39" s="173"/>
      <c r="Y39" s="173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7"/>
      <c r="AL39" s="26"/>
      <c r="AM39" s="25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24"/>
      <c r="BA39" s="16"/>
      <c r="BB39" s="517" t="s">
        <v>173</v>
      </c>
      <c r="BC39" s="517"/>
      <c r="BD39" s="517"/>
      <c r="BE39" s="517"/>
      <c r="BF39" s="517"/>
      <c r="BG39" s="517"/>
      <c r="BH39" s="517"/>
      <c r="BI39" s="517"/>
      <c r="BJ39" s="517"/>
      <c r="BK39" s="517"/>
      <c r="BL39" s="517"/>
      <c r="BM39" s="517"/>
      <c r="BN39" s="9"/>
      <c r="BO39" s="8"/>
      <c r="BP39" s="8"/>
      <c r="BQ39" s="8"/>
      <c r="BR39" s="8"/>
      <c r="BS39" s="8"/>
      <c r="CF39" s="10"/>
      <c r="CG39" s="9"/>
      <c r="CH39" s="9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2"/>
      <c r="CT39" s="2"/>
      <c r="CU39" s="2"/>
      <c r="CV39" s="2"/>
      <c r="CW39" s="2"/>
    </row>
    <row r="40" spans="1:101" ht="3.95" customHeight="1">
      <c r="A40" s="23"/>
      <c r="B40" s="3"/>
      <c r="C40" s="3"/>
      <c r="D40" s="7"/>
      <c r="E40" s="7"/>
      <c r="F40" s="7"/>
      <c r="G40" s="173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73"/>
      <c r="S40" s="173"/>
      <c r="T40" s="173"/>
      <c r="U40" s="173"/>
      <c r="V40" s="173"/>
      <c r="W40" s="177"/>
      <c r="X40" s="173"/>
      <c r="Y40" s="173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7"/>
      <c r="AL40" s="26"/>
      <c r="AM40" s="25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24"/>
      <c r="BA40" s="16"/>
      <c r="BB40" s="517"/>
      <c r="BC40" s="517"/>
      <c r="BD40" s="517"/>
      <c r="BE40" s="517"/>
      <c r="BF40" s="517"/>
      <c r="BG40" s="517"/>
      <c r="BH40" s="517"/>
      <c r="BI40" s="517"/>
      <c r="BJ40" s="517"/>
      <c r="BK40" s="517"/>
      <c r="BL40" s="517"/>
      <c r="BM40" s="517"/>
      <c r="BN40" s="9"/>
      <c r="BO40" s="8"/>
      <c r="BP40" s="8"/>
      <c r="BQ40" s="8"/>
      <c r="BR40" s="8"/>
      <c r="BS40" s="8"/>
      <c r="CF40" s="10"/>
      <c r="CG40" s="9"/>
      <c r="CH40" s="9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2"/>
      <c r="CT40" s="2"/>
      <c r="CU40" s="2"/>
      <c r="CV40" s="2"/>
      <c r="CW40" s="2"/>
    </row>
    <row r="41" spans="1:101" ht="3.95" customHeight="1">
      <c r="A41" s="23"/>
      <c r="B41" s="3"/>
      <c r="C41" s="3"/>
      <c r="D41" s="7"/>
      <c r="E41" s="7"/>
      <c r="F41" s="7"/>
      <c r="G41" s="173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73"/>
      <c r="S41" s="173"/>
      <c r="T41" s="173"/>
      <c r="U41" s="173"/>
      <c r="V41" s="173"/>
      <c r="W41" s="177"/>
      <c r="X41" s="173"/>
      <c r="Y41" s="173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7"/>
      <c r="AL41" s="26"/>
      <c r="AM41" s="25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24"/>
      <c r="BA41" s="6"/>
      <c r="BB41" s="517"/>
      <c r="BC41" s="517"/>
      <c r="BD41" s="517"/>
      <c r="BE41" s="517"/>
      <c r="BF41" s="517"/>
      <c r="BG41" s="517"/>
      <c r="BH41" s="517"/>
      <c r="BI41" s="517"/>
      <c r="BJ41" s="517"/>
      <c r="BK41" s="517"/>
      <c r="BL41" s="517"/>
      <c r="BM41" s="517"/>
      <c r="BN41" s="9"/>
      <c r="BO41" s="8"/>
      <c r="BP41" s="8"/>
      <c r="BQ41" s="8"/>
      <c r="BR41" s="8"/>
      <c r="BS41" s="8"/>
      <c r="CF41" s="10"/>
      <c r="CG41" s="9"/>
      <c r="CH41" s="9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2"/>
      <c r="CT41" s="2"/>
      <c r="CU41" s="2"/>
      <c r="CV41" s="2"/>
      <c r="CW41" s="2"/>
    </row>
    <row r="42" spans="1:101" ht="3.95" customHeight="1">
      <c r="A42" s="13"/>
      <c r="B42" s="173"/>
      <c r="C42" s="173"/>
      <c r="D42" s="173"/>
      <c r="E42" s="173"/>
      <c r="F42" s="173"/>
      <c r="G42" s="173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73"/>
      <c r="S42" s="173"/>
      <c r="T42" s="173"/>
      <c r="U42" s="173"/>
      <c r="V42" s="177"/>
      <c r="W42" s="177"/>
      <c r="X42" s="173"/>
      <c r="Y42" s="173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7"/>
      <c r="AL42" s="26"/>
      <c r="AM42" s="25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24"/>
      <c r="BA42" s="4"/>
      <c r="BB42" s="517"/>
      <c r="BC42" s="517"/>
      <c r="BD42" s="517"/>
      <c r="BE42" s="517"/>
      <c r="BF42" s="517"/>
      <c r="BG42" s="517"/>
      <c r="BH42" s="517"/>
      <c r="BI42" s="517"/>
      <c r="BJ42" s="517"/>
      <c r="BK42" s="517"/>
      <c r="BL42" s="517"/>
      <c r="BM42" s="517"/>
      <c r="BN42" s="9"/>
      <c r="BO42" s="8"/>
      <c r="BP42" s="8"/>
      <c r="BQ42" s="8"/>
      <c r="BR42" s="8"/>
      <c r="BS42" s="8"/>
      <c r="CF42" s="10"/>
      <c r="CG42" s="9"/>
      <c r="CH42" s="9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2"/>
      <c r="CT42" s="2"/>
      <c r="CU42" s="2"/>
      <c r="CV42" s="2"/>
      <c r="CW42" s="2"/>
    </row>
    <row r="43" spans="1:101" ht="3.95" customHeight="1">
      <c r="A43" s="13"/>
      <c r="B43" s="173"/>
      <c r="C43" s="173"/>
      <c r="D43" s="173"/>
      <c r="E43" s="173"/>
      <c r="F43" s="173"/>
      <c r="G43" s="173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73"/>
      <c r="S43" s="173"/>
      <c r="T43" s="173"/>
      <c r="U43" s="173"/>
      <c r="V43" s="177"/>
      <c r="W43" s="177"/>
      <c r="X43" s="173"/>
      <c r="Y43" s="173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7"/>
      <c r="AL43" s="26"/>
      <c r="AM43" s="25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24"/>
      <c r="BA43" s="4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4"/>
      <c r="BN43" s="9"/>
      <c r="BO43" s="8"/>
      <c r="BP43" s="8"/>
      <c r="BQ43" s="8"/>
      <c r="BR43" s="8"/>
      <c r="BS43" s="8"/>
      <c r="CF43" s="10"/>
      <c r="CG43" s="9"/>
      <c r="CH43" s="9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2"/>
      <c r="CT43" s="2"/>
      <c r="CU43" s="2"/>
      <c r="CV43" s="2"/>
      <c r="CW43" s="2"/>
    </row>
    <row r="44" spans="1:101" ht="3.95" customHeight="1">
      <c r="A44" s="13"/>
      <c r="B44" s="173"/>
      <c r="C44" s="173"/>
      <c r="D44" s="173"/>
      <c r="E44" s="173"/>
      <c r="F44" s="173"/>
      <c r="G44" s="173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73"/>
      <c r="S44" s="173"/>
      <c r="T44" s="173"/>
      <c r="U44" s="173"/>
      <c r="V44" s="177"/>
      <c r="W44" s="177"/>
      <c r="X44" s="178"/>
      <c r="Y44" s="173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7"/>
      <c r="AL44" s="26"/>
      <c r="AM44" s="25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24"/>
      <c r="BA44" s="4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3"/>
      <c r="CF44" s="10"/>
      <c r="CG44" s="9"/>
      <c r="CH44" s="9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2"/>
      <c r="CT44" s="2"/>
      <c r="CU44" s="2"/>
      <c r="CV44" s="2"/>
      <c r="CW44" s="2"/>
    </row>
    <row r="45" spans="1:101" ht="3.95" customHeight="1">
      <c r="A45" s="13"/>
      <c r="B45" s="173"/>
      <c r="C45" s="173"/>
      <c r="D45" s="173"/>
      <c r="E45" s="173"/>
      <c r="F45" s="173"/>
      <c r="G45" s="173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73"/>
      <c r="S45" s="173"/>
      <c r="T45" s="173"/>
      <c r="U45" s="173"/>
      <c r="V45" s="514" t="s">
        <v>41</v>
      </c>
      <c r="W45" s="514"/>
      <c r="X45" s="514"/>
      <c r="Y45" s="514"/>
      <c r="Z45" s="515" t="s">
        <v>178</v>
      </c>
      <c r="AA45" s="516"/>
      <c r="AB45" s="516"/>
      <c r="AC45" s="516"/>
      <c r="AD45" s="516"/>
      <c r="AE45" s="516"/>
      <c r="AF45" s="516"/>
      <c r="AG45" s="516"/>
      <c r="AH45" s="516"/>
      <c r="AI45" s="516"/>
      <c r="AJ45" s="517">
        <v>0</v>
      </c>
      <c r="AK45" s="517"/>
      <c r="AL45" s="26"/>
      <c r="AM45" s="25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24"/>
      <c r="BA45" s="4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CF45" s="10"/>
      <c r="CG45" s="9"/>
      <c r="CH45" s="9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2"/>
      <c r="CT45" s="2"/>
      <c r="CU45" s="2"/>
      <c r="CV45" s="2"/>
      <c r="CW45" s="2"/>
    </row>
    <row r="46" spans="1:101" ht="3.95" customHeight="1">
      <c r="A46" s="23"/>
      <c r="B46" s="7"/>
      <c r="C46" s="7"/>
      <c r="D46" s="7"/>
      <c r="E46" s="7"/>
      <c r="F46" s="7"/>
      <c r="G46" s="173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73"/>
      <c r="S46" s="173"/>
      <c r="T46" s="173"/>
      <c r="U46" s="173"/>
      <c r="V46" s="514"/>
      <c r="W46" s="514"/>
      <c r="X46" s="514"/>
      <c r="Y46" s="514"/>
      <c r="Z46" s="515"/>
      <c r="AA46" s="516"/>
      <c r="AB46" s="516"/>
      <c r="AC46" s="516"/>
      <c r="AD46" s="516"/>
      <c r="AE46" s="516"/>
      <c r="AF46" s="516"/>
      <c r="AG46" s="516"/>
      <c r="AH46" s="516"/>
      <c r="AI46" s="516"/>
      <c r="AJ46" s="517"/>
      <c r="AK46" s="517"/>
      <c r="AL46" s="26"/>
      <c r="AM46" s="25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24"/>
      <c r="BA46" s="4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CF46" s="10"/>
      <c r="CG46" s="9"/>
      <c r="CH46" s="9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2"/>
      <c r="CT46" s="2"/>
      <c r="CU46" s="2"/>
      <c r="CV46" s="2"/>
      <c r="CW46" s="2"/>
    </row>
    <row r="47" spans="1:101" ht="3.95" customHeight="1">
      <c r="A47" s="23"/>
      <c r="B47" s="7"/>
      <c r="C47" s="7"/>
      <c r="D47" s="7"/>
      <c r="E47" s="7"/>
      <c r="F47" s="7"/>
      <c r="G47" s="173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73"/>
      <c r="S47" s="173"/>
      <c r="T47" s="173"/>
      <c r="U47" s="173"/>
      <c r="V47" s="514"/>
      <c r="W47" s="514"/>
      <c r="X47" s="514"/>
      <c r="Y47" s="514"/>
      <c r="Z47" s="515"/>
      <c r="AA47" s="516"/>
      <c r="AB47" s="516"/>
      <c r="AC47" s="516"/>
      <c r="AD47" s="516"/>
      <c r="AE47" s="516"/>
      <c r="AF47" s="516"/>
      <c r="AG47" s="516"/>
      <c r="AH47" s="516"/>
      <c r="AI47" s="516"/>
      <c r="AJ47" s="517"/>
      <c r="AK47" s="517"/>
      <c r="AL47" s="512"/>
      <c r="AM47" s="16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11"/>
      <c r="BA47" s="4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CF47" s="10"/>
      <c r="CG47" s="9"/>
      <c r="CH47" s="9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2"/>
      <c r="CT47" s="2"/>
      <c r="CU47" s="2"/>
      <c r="CV47" s="2"/>
      <c r="CW47" s="2"/>
    </row>
    <row r="48" spans="1:101" ht="3.95" customHeight="1">
      <c r="A48" s="13"/>
      <c r="B48" s="173"/>
      <c r="C48" s="173"/>
      <c r="D48" s="173"/>
      <c r="E48" s="173"/>
      <c r="F48" s="173"/>
      <c r="G48" s="173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73"/>
      <c r="S48" s="173"/>
      <c r="T48" s="173"/>
      <c r="U48" s="173"/>
      <c r="V48" s="514"/>
      <c r="W48" s="514"/>
      <c r="X48" s="514"/>
      <c r="Y48" s="514"/>
      <c r="Z48" s="515"/>
      <c r="AA48" s="516"/>
      <c r="AB48" s="516"/>
      <c r="AC48" s="516"/>
      <c r="AD48" s="516"/>
      <c r="AE48" s="516"/>
      <c r="AF48" s="516"/>
      <c r="AG48" s="516"/>
      <c r="AH48" s="516"/>
      <c r="AI48" s="516"/>
      <c r="AJ48" s="517"/>
      <c r="AK48" s="517"/>
      <c r="AL48" s="512"/>
      <c r="AM48" s="16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11"/>
      <c r="BA48" s="4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CF48" s="10"/>
      <c r="CG48" s="9"/>
      <c r="CH48" s="9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2"/>
      <c r="CT48" s="2"/>
      <c r="CU48" s="2"/>
      <c r="CV48" s="2"/>
      <c r="CW48" s="2"/>
    </row>
    <row r="49" spans="1:101" ht="3.95" customHeight="1">
      <c r="A49" s="13"/>
      <c r="B49" s="173"/>
      <c r="C49" s="173"/>
      <c r="D49" s="173"/>
      <c r="E49" s="173"/>
      <c r="F49" s="173"/>
      <c r="G49" s="173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73"/>
      <c r="S49" s="173"/>
      <c r="T49" s="173"/>
      <c r="U49" s="173"/>
      <c r="V49" s="177"/>
      <c r="W49" s="177"/>
      <c r="X49" s="178"/>
      <c r="Y49" s="173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7"/>
      <c r="AL49" s="512"/>
      <c r="AM49" s="16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11"/>
      <c r="BA49" s="4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CF49" s="10"/>
      <c r="CG49" s="9"/>
      <c r="CH49" s="9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2"/>
      <c r="CT49" s="2"/>
      <c r="CU49" s="2"/>
      <c r="CV49" s="2"/>
      <c r="CW49" s="2"/>
    </row>
    <row r="50" spans="1:101" ht="3.95" customHeight="1">
      <c r="A50" s="13"/>
      <c r="B50" s="173"/>
      <c r="C50" s="173"/>
      <c r="D50" s="173"/>
      <c r="E50" s="173"/>
      <c r="F50" s="173"/>
      <c r="G50" s="173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73"/>
      <c r="S50" s="173"/>
      <c r="T50" s="173"/>
      <c r="U50" s="173"/>
      <c r="V50" s="177"/>
      <c r="W50" s="177"/>
      <c r="X50" s="173"/>
      <c r="Y50" s="173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7"/>
      <c r="AL50" s="11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7"/>
      <c r="AZ50" s="495"/>
      <c r="BA50" s="4"/>
      <c r="BB50" s="3"/>
      <c r="BC50" s="3"/>
      <c r="BD50" s="3"/>
      <c r="BE50" s="3"/>
      <c r="BF50" s="3"/>
      <c r="BG50" s="3"/>
      <c r="BH50" s="3"/>
      <c r="BI50" s="3"/>
      <c r="BJ50" s="3"/>
      <c r="BK50" s="7"/>
      <c r="BL50" s="7"/>
      <c r="BM50" s="7"/>
      <c r="BN50" s="2"/>
      <c r="BO50" s="2"/>
      <c r="CF50" s="10"/>
      <c r="CG50" s="9"/>
      <c r="CH50" s="9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2"/>
      <c r="CT50" s="2"/>
      <c r="CU50" s="2"/>
      <c r="CV50" s="2"/>
      <c r="CW50" s="2"/>
    </row>
    <row r="51" spans="1:101" ht="3.95" customHeight="1">
      <c r="A51" s="13"/>
      <c r="B51" s="173"/>
      <c r="C51" s="173"/>
      <c r="D51" s="173"/>
      <c r="E51" s="173"/>
      <c r="F51" s="173"/>
      <c r="G51" s="173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73"/>
      <c r="S51" s="173"/>
      <c r="T51" s="173"/>
      <c r="U51" s="173"/>
      <c r="V51" s="177"/>
      <c r="W51" s="177"/>
      <c r="X51" s="173"/>
      <c r="Y51" s="173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7"/>
      <c r="AL51" s="11"/>
      <c r="AM51" s="16"/>
      <c r="AN51" s="526" t="s">
        <v>173</v>
      </c>
      <c r="AO51" s="526"/>
      <c r="AP51" s="526"/>
      <c r="AQ51" s="526"/>
      <c r="AR51" s="526"/>
      <c r="AS51" s="526"/>
      <c r="AT51" s="526"/>
      <c r="AU51" s="526"/>
      <c r="AV51" s="526"/>
      <c r="AW51" s="526"/>
      <c r="AX51" s="517">
        <v>8</v>
      </c>
      <c r="AY51" s="517"/>
      <c r="AZ51" s="495"/>
      <c r="BA51" s="4"/>
      <c r="BB51" s="3"/>
      <c r="BC51" s="3"/>
      <c r="BD51" s="3"/>
      <c r="BE51" s="3"/>
      <c r="BF51" s="3"/>
      <c r="BG51" s="3"/>
      <c r="BH51" s="3"/>
      <c r="BI51" s="3"/>
      <c r="BJ51" s="3"/>
      <c r="BK51" s="7"/>
      <c r="BL51" s="7"/>
      <c r="BM51" s="7"/>
      <c r="BN51" s="2"/>
      <c r="BO51" s="2"/>
      <c r="CF51" s="10"/>
      <c r="CG51" s="9"/>
      <c r="CH51" s="9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2"/>
      <c r="CT51" s="2"/>
      <c r="CU51" s="2"/>
      <c r="CV51" s="2"/>
      <c r="CW51" s="2"/>
    </row>
    <row r="52" spans="1:101" ht="3.95" customHeight="1">
      <c r="B52" s="7"/>
      <c r="C52" s="7"/>
      <c r="D52" s="7"/>
      <c r="E52" s="7"/>
      <c r="F52" s="7"/>
      <c r="G52" s="173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73"/>
      <c r="S52" s="173"/>
      <c r="T52" s="173"/>
      <c r="U52" s="173"/>
      <c r="V52" s="173"/>
      <c r="W52" s="177"/>
      <c r="X52" s="173"/>
      <c r="Y52" s="173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7"/>
      <c r="AL52" s="11"/>
      <c r="AM52" s="16"/>
      <c r="AN52" s="526"/>
      <c r="AO52" s="526"/>
      <c r="AP52" s="526"/>
      <c r="AQ52" s="526"/>
      <c r="AR52" s="526"/>
      <c r="AS52" s="526"/>
      <c r="AT52" s="526"/>
      <c r="AU52" s="526"/>
      <c r="AV52" s="526"/>
      <c r="AW52" s="526"/>
      <c r="AX52" s="517"/>
      <c r="AY52" s="517"/>
      <c r="AZ52" s="495"/>
      <c r="BA52" s="4"/>
      <c r="BB52" s="3"/>
      <c r="BC52" s="3"/>
      <c r="BD52" s="3"/>
      <c r="BE52" s="3"/>
      <c r="BF52" s="3"/>
      <c r="BG52" s="3"/>
      <c r="BH52" s="3"/>
      <c r="BI52" s="3"/>
      <c r="BJ52" s="3"/>
      <c r="BK52" s="7"/>
      <c r="BL52" s="7"/>
      <c r="BM52" s="7"/>
      <c r="BN52" s="2"/>
      <c r="BO52" s="2"/>
      <c r="CF52" s="10"/>
      <c r="CG52" s="9"/>
      <c r="CH52" s="9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2"/>
      <c r="CT52" s="2"/>
      <c r="CU52" s="2"/>
      <c r="CV52" s="2"/>
      <c r="CW52" s="2"/>
    </row>
    <row r="53" spans="1:101" ht="3.95" customHeight="1">
      <c r="B53" s="7"/>
      <c r="C53" s="7"/>
      <c r="D53" s="7"/>
      <c r="E53" s="7"/>
      <c r="F53" s="7"/>
      <c r="G53" s="173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73"/>
      <c r="S53" s="173"/>
      <c r="T53" s="173"/>
      <c r="U53" s="173"/>
      <c r="V53" s="173"/>
      <c r="W53" s="177"/>
      <c r="X53" s="173"/>
      <c r="Y53" s="173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7"/>
      <c r="AL53" s="11"/>
      <c r="AM53" s="6"/>
      <c r="AN53" s="526"/>
      <c r="AO53" s="526"/>
      <c r="AP53" s="526"/>
      <c r="AQ53" s="526"/>
      <c r="AR53" s="526"/>
      <c r="AS53" s="526"/>
      <c r="AT53" s="526"/>
      <c r="AU53" s="526"/>
      <c r="AV53" s="526"/>
      <c r="AW53" s="526"/>
      <c r="AX53" s="517"/>
      <c r="AY53" s="517"/>
      <c r="AZ53" s="16"/>
      <c r="BA53" s="4"/>
      <c r="BB53" s="3"/>
      <c r="BC53" s="3"/>
      <c r="BD53" s="3"/>
      <c r="BE53" s="3"/>
      <c r="BF53" s="3"/>
      <c r="BG53" s="3"/>
      <c r="BH53" s="3"/>
      <c r="BI53" s="3"/>
      <c r="BJ53" s="3"/>
      <c r="BK53" s="5"/>
      <c r="BL53" s="5"/>
      <c r="BM53" s="5"/>
      <c r="BN53" s="13"/>
      <c r="BO53" s="2"/>
      <c r="CF53" s="10"/>
      <c r="CG53" s="9"/>
      <c r="CH53" s="9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2"/>
      <c r="CT53" s="2"/>
      <c r="CU53" s="2"/>
      <c r="CV53" s="2"/>
      <c r="CW53" s="2"/>
    </row>
    <row r="54" spans="1:101" ht="3.95" customHeight="1">
      <c r="B54" s="173"/>
      <c r="C54" s="173"/>
      <c r="D54" s="173"/>
      <c r="E54" s="173"/>
      <c r="F54" s="173"/>
      <c r="G54" s="173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73"/>
      <c r="S54" s="173"/>
      <c r="T54" s="173"/>
      <c r="U54" s="173"/>
      <c r="V54" s="177"/>
      <c r="W54" s="177"/>
      <c r="X54" s="173"/>
      <c r="Y54" s="173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7"/>
      <c r="AL54" s="11"/>
      <c r="AM54" s="16"/>
      <c r="AN54" s="526"/>
      <c r="AO54" s="526"/>
      <c r="AP54" s="526"/>
      <c r="AQ54" s="526"/>
      <c r="AR54" s="526"/>
      <c r="AS54" s="526"/>
      <c r="AT54" s="526"/>
      <c r="AU54" s="526"/>
      <c r="AV54" s="526"/>
      <c r="AW54" s="526"/>
      <c r="AX54" s="517"/>
      <c r="AY54" s="517"/>
      <c r="AZ54" s="16"/>
      <c r="BA54" s="4"/>
      <c r="BB54" s="3"/>
      <c r="BC54" s="3"/>
      <c r="BD54" s="3"/>
      <c r="BE54" s="3"/>
      <c r="BF54" s="3"/>
      <c r="BG54" s="3"/>
      <c r="BH54" s="3"/>
      <c r="BI54" s="3"/>
      <c r="BJ54" s="3"/>
      <c r="BK54" s="5"/>
      <c r="BL54" s="5"/>
      <c r="BM54" s="5"/>
      <c r="BN54" s="13"/>
      <c r="BO54" s="2"/>
      <c r="CF54" s="10"/>
      <c r="CG54" s="9"/>
      <c r="CH54" s="9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2"/>
      <c r="CT54" s="2"/>
      <c r="CU54" s="2"/>
      <c r="CV54" s="2"/>
      <c r="CW54" s="2"/>
    </row>
    <row r="55" spans="1:101" ht="3.95" customHeight="1">
      <c r="B55" s="173"/>
      <c r="C55" s="173"/>
      <c r="D55" s="173"/>
      <c r="E55" s="173"/>
      <c r="F55" s="173"/>
      <c r="G55" s="173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73"/>
      <c r="S55" s="173"/>
      <c r="T55" s="173"/>
      <c r="U55" s="173"/>
      <c r="V55" s="177"/>
      <c r="W55" s="177"/>
      <c r="X55" s="173"/>
      <c r="Y55" s="173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7"/>
      <c r="AL55" s="11"/>
      <c r="AM55" s="16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7"/>
      <c r="AZ55" s="16"/>
      <c r="BA55" s="4"/>
      <c r="BB55" s="3"/>
      <c r="BC55" s="3"/>
      <c r="BD55" s="3"/>
      <c r="BE55" s="3"/>
      <c r="BF55" s="3"/>
      <c r="BG55" s="3"/>
      <c r="BH55" s="3"/>
      <c r="BI55" s="3"/>
      <c r="BJ55" s="3"/>
      <c r="BK55" s="5"/>
      <c r="BL55" s="5"/>
      <c r="BM55" s="5"/>
      <c r="BN55" s="13"/>
      <c r="BO55" s="2"/>
      <c r="CF55" s="12"/>
      <c r="CG55" s="9"/>
      <c r="CH55" s="9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"/>
      <c r="CT55" s="2"/>
      <c r="CU55" s="2"/>
      <c r="CV55" s="2"/>
      <c r="CW55" s="2"/>
    </row>
    <row r="56" spans="1:101" ht="3.95" customHeight="1">
      <c r="B56" s="173"/>
      <c r="C56" s="173"/>
      <c r="D56" s="173"/>
      <c r="E56" s="173"/>
      <c r="F56" s="173"/>
      <c r="G56" s="173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73"/>
      <c r="S56" s="173"/>
      <c r="T56" s="173"/>
      <c r="U56" s="173"/>
      <c r="V56" s="177"/>
      <c r="W56" s="177"/>
      <c r="X56" s="178"/>
      <c r="Y56" s="173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7"/>
      <c r="AL56" s="495"/>
      <c r="AM56" s="16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7"/>
      <c r="AZ56" s="16"/>
      <c r="BA56" s="4"/>
      <c r="BB56" s="3"/>
      <c r="BC56" s="3"/>
      <c r="BD56" s="3"/>
      <c r="BE56" s="3"/>
      <c r="BF56" s="3"/>
      <c r="BG56" s="3"/>
      <c r="BH56" s="3"/>
      <c r="BI56" s="3"/>
      <c r="BJ56" s="3"/>
      <c r="BK56" s="5"/>
      <c r="BL56" s="5"/>
      <c r="BM56" s="5"/>
      <c r="BN56" s="13"/>
      <c r="BO56" s="2"/>
      <c r="CD56" s="13"/>
      <c r="CE56" s="8"/>
      <c r="CF56" s="12"/>
      <c r="CG56" s="9"/>
      <c r="CH56" s="9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"/>
      <c r="CT56" s="2"/>
      <c r="CU56" s="2"/>
      <c r="CV56" s="2"/>
      <c r="CW56" s="2"/>
    </row>
    <row r="57" spans="1:101" ht="3.95" customHeight="1">
      <c r="B57" s="173"/>
      <c r="C57" s="173"/>
      <c r="D57" s="173"/>
      <c r="E57" s="173"/>
      <c r="F57" s="173"/>
      <c r="G57" s="173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73"/>
      <c r="S57" s="173"/>
      <c r="T57" s="173"/>
      <c r="U57" s="173"/>
      <c r="V57" s="527" t="s">
        <v>42</v>
      </c>
      <c r="W57" s="528"/>
      <c r="X57" s="528"/>
      <c r="Y57" s="529"/>
      <c r="Z57" s="536" t="s">
        <v>173</v>
      </c>
      <c r="AA57" s="526"/>
      <c r="AB57" s="526"/>
      <c r="AC57" s="526"/>
      <c r="AD57" s="526"/>
      <c r="AE57" s="526"/>
      <c r="AF57" s="526"/>
      <c r="AG57" s="526"/>
      <c r="AH57" s="526"/>
      <c r="AI57" s="526"/>
      <c r="AJ57" s="517">
        <v>6</v>
      </c>
      <c r="AK57" s="517"/>
      <c r="AL57" s="495"/>
      <c r="AM57" s="16"/>
      <c r="AN57" s="537" t="s">
        <v>1</v>
      </c>
      <c r="AO57" s="537"/>
      <c r="AP57" s="537"/>
      <c r="AQ57" s="537"/>
      <c r="AR57" s="537"/>
      <c r="AS57" s="537"/>
      <c r="AT57" s="537"/>
      <c r="AU57" s="538">
        <v>5</v>
      </c>
      <c r="AV57" s="538"/>
      <c r="AW57" s="538"/>
      <c r="AX57" s="538"/>
      <c r="AY57" s="538"/>
      <c r="AZ57" s="4"/>
      <c r="BA57" s="4"/>
      <c r="BB57" s="3"/>
      <c r="BC57" s="3"/>
      <c r="BD57" s="3"/>
      <c r="BE57" s="3"/>
      <c r="BF57" s="3"/>
      <c r="BG57" s="3"/>
      <c r="BH57" s="3"/>
      <c r="BI57" s="3"/>
      <c r="BJ57" s="3"/>
      <c r="BK57" s="7"/>
      <c r="BL57" s="7"/>
      <c r="BM57" s="7"/>
      <c r="BN57" s="9"/>
      <c r="BO57" s="2"/>
      <c r="CD57" s="13"/>
      <c r="CE57" s="8"/>
      <c r="CF57" s="12"/>
      <c r="CG57" s="9"/>
      <c r="CH57" s="9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"/>
      <c r="CT57" s="2"/>
      <c r="CU57" s="2"/>
      <c r="CV57" s="2"/>
      <c r="CW57" s="2"/>
    </row>
    <row r="58" spans="1:101" ht="3.95" customHeight="1">
      <c r="B58" s="7"/>
      <c r="C58" s="7"/>
      <c r="D58" s="7"/>
      <c r="E58" s="7"/>
      <c r="F58" s="7"/>
      <c r="G58" s="173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73"/>
      <c r="S58" s="173"/>
      <c r="T58" s="173"/>
      <c r="U58" s="173"/>
      <c r="V58" s="530"/>
      <c r="W58" s="531"/>
      <c r="X58" s="531"/>
      <c r="Y58" s="532"/>
      <c r="Z58" s="536"/>
      <c r="AA58" s="526"/>
      <c r="AB58" s="526"/>
      <c r="AC58" s="526"/>
      <c r="AD58" s="526"/>
      <c r="AE58" s="526"/>
      <c r="AF58" s="526"/>
      <c r="AG58" s="526"/>
      <c r="AH58" s="526"/>
      <c r="AI58" s="526"/>
      <c r="AJ58" s="517"/>
      <c r="AK58" s="517"/>
      <c r="AL58" s="495"/>
      <c r="AM58" s="16"/>
      <c r="AN58" s="537"/>
      <c r="AO58" s="537"/>
      <c r="AP58" s="537"/>
      <c r="AQ58" s="537"/>
      <c r="AR58" s="537"/>
      <c r="AS58" s="537"/>
      <c r="AT58" s="537"/>
      <c r="AU58" s="538"/>
      <c r="AV58" s="538"/>
      <c r="AW58" s="538"/>
      <c r="AX58" s="538"/>
      <c r="AY58" s="538"/>
      <c r="AZ58" s="21"/>
      <c r="BA58" s="21"/>
      <c r="BB58" s="3"/>
      <c r="BC58" s="3"/>
      <c r="BD58" s="3"/>
      <c r="BE58" s="3"/>
      <c r="BF58" s="3"/>
      <c r="BG58" s="3"/>
      <c r="BH58" s="3"/>
      <c r="BI58" s="3"/>
      <c r="BJ58" s="3"/>
      <c r="BK58" s="7"/>
      <c r="BL58" s="7"/>
      <c r="BM58" s="7"/>
      <c r="BN58" s="9"/>
      <c r="BO58" s="2"/>
      <c r="CD58" s="13"/>
      <c r="CE58" s="8"/>
      <c r="CF58" s="12"/>
      <c r="CG58" s="9"/>
      <c r="CH58" s="9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"/>
      <c r="CT58" s="2"/>
      <c r="CU58" s="2"/>
      <c r="CV58" s="2"/>
      <c r="CW58" s="2"/>
    </row>
    <row r="59" spans="1:101" ht="3.95" customHeight="1">
      <c r="B59" s="7"/>
      <c r="C59" s="7"/>
      <c r="D59" s="7"/>
      <c r="E59" s="7"/>
      <c r="F59" s="7"/>
      <c r="G59" s="173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73"/>
      <c r="S59" s="173"/>
      <c r="T59" s="173"/>
      <c r="U59" s="173"/>
      <c r="V59" s="530"/>
      <c r="W59" s="531"/>
      <c r="X59" s="531"/>
      <c r="Y59" s="532"/>
      <c r="Z59" s="536"/>
      <c r="AA59" s="526"/>
      <c r="AB59" s="526"/>
      <c r="AC59" s="526"/>
      <c r="AD59" s="526"/>
      <c r="AE59" s="526"/>
      <c r="AF59" s="526"/>
      <c r="AG59" s="526"/>
      <c r="AH59" s="526"/>
      <c r="AI59" s="526"/>
      <c r="AJ59" s="517"/>
      <c r="AK59" s="517"/>
      <c r="AL59" s="16"/>
      <c r="AM59" s="16"/>
      <c r="AN59" s="537"/>
      <c r="AO59" s="537"/>
      <c r="AP59" s="537"/>
      <c r="AQ59" s="537"/>
      <c r="AR59" s="537"/>
      <c r="AS59" s="537"/>
      <c r="AT59" s="537"/>
      <c r="AU59" s="538"/>
      <c r="AV59" s="538"/>
      <c r="AW59" s="538"/>
      <c r="AX59" s="538"/>
      <c r="AY59" s="538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5"/>
      <c r="BL59" s="5"/>
      <c r="BM59" s="5"/>
      <c r="BN59" s="13"/>
      <c r="BO59" s="2"/>
      <c r="CD59" s="9"/>
      <c r="CE59" s="9"/>
      <c r="CF59" s="10"/>
      <c r="CG59" s="9"/>
      <c r="CH59" s="9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2"/>
      <c r="CT59" s="2"/>
      <c r="CU59" s="2"/>
      <c r="CV59" s="2"/>
      <c r="CW59" s="2"/>
    </row>
    <row r="60" spans="1:101" ht="3.95" customHeight="1">
      <c r="B60" s="173"/>
      <c r="C60" s="173"/>
      <c r="D60" s="173"/>
      <c r="E60" s="173"/>
      <c r="F60" s="173"/>
      <c r="G60" s="173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73"/>
      <c r="S60" s="173"/>
      <c r="T60" s="173"/>
      <c r="U60" s="173"/>
      <c r="V60" s="533"/>
      <c r="W60" s="534"/>
      <c r="X60" s="534"/>
      <c r="Y60" s="535"/>
      <c r="Z60" s="536"/>
      <c r="AA60" s="526"/>
      <c r="AB60" s="526"/>
      <c r="AC60" s="526"/>
      <c r="AD60" s="526"/>
      <c r="AE60" s="526"/>
      <c r="AF60" s="526"/>
      <c r="AG60" s="526"/>
      <c r="AH60" s="526"/>
      <c r="AI60" s="526"/>
      <c r="AJ60" s="517"/>
      <c r="AK60" s="517"/>
      <c r="AL60" s="16"/>
      <c r="AM60" s="19"/>
      <c r="AN60" s="537"/>
      <c r="AO60" s="537"/>
      <c r="AP60" s="537"/>
      <c r="AQ60" s="537"/>
      <c r="AR60" s="537"/>
      <c r="AS60" s="537"/>
      <c r="AT60" s="537"/>
      <c r="AU60" s="538"/>
      <c r="AV60" s="538"/>
      <c r="AW60" s="538"/>
      <c r="AX60" s="538"/>
      <c r="AY60" s="538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5"/>
      <c r="BL60" s="5"/>
      <c r="BM60" s="5"/>
      <c r="BN60" s="13"/>
      <c r="BO60" s="2"/>
      <c r="CD60" s="9"/>
      <c r="CE60" s="9"/>
      <c r="CF60" s="10"/>
      <c r="CG60" s="9"/>
      <c r="CH60" s="9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2"/>
      <c r="CT60" s="2"/>
      <c r="CU60" s="2"/>
      <c r="CV60" s="2"/>
      <c r="CW60" s="2"/>
    </row>
    <row r="61" spans="1:101" ht="3.95" customHeight="1">
      <c r="B61" s="173"/>
      <c r="C61" s="173"/>
      <c r="D61" s="173"/>
      <c r="E61" s="173"/>
      <c r="F61" s="173"/>
      <c r="G61" s="173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73"/>
      <c r="S61" s="173"/>
      <c r="T61" s="173"/>
      <c r="U61" s="173"/>
      <c r="V61" s="177"/>
      <c r="W61" s="177"/>
      <c r="X61" s="178"/>
      <c r="Y61" s="173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7"/>
      <c r="AL61" s="16"/>
      <c r="AM61" s="16"/>
      <c r="AN61" s="537"/>
      <c r="AO61" s="537"/>
      <c r="AP61" s="537"/>
      <c r="AQ61" s="537"/>
      <c r="AR61" s="537"/>
      <c r="AS61" s="537"/>
      <c r="AT61" s="537"/>
      <c r="AU61" s="538"/>
      <c r="AV61" s="538"/>
      <c r="AW61" s="538"/>
      <c r="AX61" s="538"/>
      <c r="AY61" s="538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5"/>
      <c r="BL61" s="5"/>
      <c r="BM61" s="5"/>
      <c r="BN61" s="13"/>
      <c r="BO61" s="2"/>
      <c r="CD61" s="9"/>
      <c r="CE61" s="9"/>
      <c r="CF61" s="10"/>
      <c r="CG61" s="9"/>
      <c r="CH61" s="9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2"/>
      <c r="CT61" s="2"/>
      <c r="CU61" s="2"/>
      <c r="CV61" s="2"/>
      <c r="CW61" s="2"/>
    </row>
    <row r="62" spans="1:101" ht="3.95" customHeight="1">
      <c r="B62" s="173"/>
      <c r="C62" s="173"/>
      <c r="D62" s="173"/>
      <c r="E62" s="173"/>
      <c r="F62" s="173"/>
      <c r="G62" s="173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73"/>
      <c r="S62" s="173"/>
      <c r="T62" s="173"/>
      <c r="U62" s="173"/>
      <c r="V62" s="177"/>
      <c r="W62" s="177"/>
      <c r="X62" s="173"/>
      <c r="Y62" s="173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7"/>
      <c r="AL62" s="16"/>
      <c r="AM62" s="16"/>
      <c r="AN62" s="537"/>
      <c r="AO62" s="537"/>
      <c r="AP62" s="537"/>
      <c r="AQ62" s="537"/>
      <c r="AR62" s="537"/>
      <c r="AS62" s="537"/>
      <c r="AT62" s="537"/>
      <c r="AU62" s="538"/>
      <c r="AV62" s="538"/>
      <c r="AW62" s="538"/>
      <c r="AX62" s="538"/>
      <c r="AY62" s="538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5"/>
      <c r="BL62" s="5"/>
      <c r="BM62" s="5"/>
      <c r="BN62" s="13"/>
      <c r="BO62" s="2"/>
      <c r="CD62" s="9"/>
      <c r="CE62" s="9"/>
      <c r="CF62" s="10"/>
      <c r="CG62" s="9"/>
      <c r="CH62" s="9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2"/>
      <c r="CT62" s="2"/>
      <c r="CU62" s="2"/>
      <c r="CV62" s="2"/>
      <c r="CW62" s="2"/>
    </row>
    <row r="63" spans="1:101" ht="3.95" customHeight="1">
      <c r="B63" s="173"/>
      <c r="C63" s="173"/>
      <c r="D63" s="173"/>
      <c r="E63" s="173"/>
      <c r="F63" s="173"/>
      <c r="G63" s="173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73"/>
      <c r="S63" s="173"/>
      <c r="T63" s="173"/>
      <c r="U63" s="173"/>
      <c r="V63" s="177"/>
      <c r="W63" s="177"/>
      <c r="X63" s="173"/>
      <c r="Y63" s="173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7"/>
      <c r="AL63" s="16"/>
      <c r="AM63" s="16"/>
      <c r="AN63" s="537"/>
      <c r="AO63" s="537"/>
      <c r="AP63" s="537"/>
      <c r="AQ63" s="537"/>
      <c r="AR63" s="537"/>
      <c r="AS63" s="537"/>
      <c r="AT63" s="537"/>
      <c r="AU63" s="538"/>
      <c r="AV63" s="538"/>
      <c r="AW63" s="538"/>
      <c r="AX63" s="538"/>
      <c r="AY63" s="538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7"/>
      <c r="BL63" s="7"/>
      <c r="BM63" s="7"/>
      <c r="BN63" s="2"/>
      <c r="BO63" s="2"/>
      <c r="CD63" s="9"/>
      <c r="CE63" s="9"/>
      <c r="CF63" s="10"/>
      <c r="CG63" s="9"/>
      <c r="CH63" s="9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2"/>
      <c r="CT63" s="2"/>
      <c r="CU63" s="2"/>
      <c r="CV63" s="2"/>
      <c r="CW63" s="2"/>
    </row>
    <row r="64" spans="1:101" ht="3.95" customHeight="1">
      <c r="B64" s="7"/>
      <c r="C64" s="7"/>
      <c r="D64" s="7"/>
      <c r="E64" s="7"/>
      <c r="F64" s="7"/>
      <c r="G64" s="173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73"/>
      <c r="S64" s="173"/>
      <c r="T64" s="173"/>
      <c r="U64" s="173"/>
      <c r="V64" s="173"/>
      <c r="W64" s="177"/>
      <c r="X64" s="173"/>
      <c r="Y64" s="173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7"/>
      <c r="AL64" s="16"/>
      <c r="AM64" s="16"/>
      <c r="AN64" s="537"/>
      <c r="AO64" s="537"/>
      <c r="AP64" s="537"/>
      <c r="AQ64" s="537"/>
      <c r="AR64" s="537"/>
      <c r="AS64" s="537"/>
      <c r="AT64" s="537"/>
      <c r="AU64" s="538"/>
      <c r="AV64" s="538"/>
      <c r="AW64" s="538"/>
      <c r="AX64" s="538"/>
      <c r="AY64" s="538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7"/>
      <c r="BL64" s="7"/>
      <c r="BM64" s="7"/>
      <c r="BN64" s="2"/>
      <c r="BO64" s="2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10"/>
      <c r="CG64" s="9"/>
      <c r="CH64" s="9"/>
      <c r="CI64" s="8"/>
      <c r="CJ64" s="8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</row>
    <row r="65" spans="2:101" ht="3.95" customHeight="1">
      <c r="B65" s="7"/>
      <c r="C65" s="7"/>
      <c r="D65" s="7"/>
      <c r="E65" s="7"/>
      <c r="F65" s="7"/>
      <c r="G65" s="173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73"/>
      <c r="S65" s="173"/>
      <c r="T65" s="173"/>
      <c r="U65" s="173"/>
      <c r="V65" s="173"/>
      <c r="W65" s="177"/>
      <c r="X65" s="173"/>
      <c r="Y65" s="173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7"/>
      <c r="AL65" s="16"/>
      <c r="AM65" s="16"/>
      <c r="AN65" s="537"/>
      <c r="AO65" s="537"/>
      <c r="AP65" s="537"/>
      <c r="AQ65" s="537"/>
      <c r="AR65" s="537"/>
      <c r="AS65" s="537"/>
      <c r="AT65" s="537"/>
      <c r="AU65" s="538"/>
      <c r="AV65" s="538"/>
      <c r="AW65" s="538"/>
      <c r="AX65" s="538"/>
      <c r="AY65" s="538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7"/>
      <c r="BL65" s="7"/>
      <c r="BM65" s="7"/>
      <c r="BN65" s="2"/>
      <c r="BO65" s="2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10"/>
      <c r="CG65" s="9"/>
      <c r="CH65" s="9"/>
      <c r="CI65" s="8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2:101" ht="3.95" customHeight="1">
      <c r="B66" s="3"/>
      <c r="C66" s="3"/>
      <c r="D66" s="3"/>
      <c r="E66" s="3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4"/>
      <c r="AM66" s="16"/>
      <c r="AN66" s="537"/>
      <c r="AO66" s="537"/>
      <c r="AP66" s="537"/>
      <c r="AQ66" s="537"/>
      <c r="AR66" s="537"/>
      <c r="AS66" s="537"/>
      <c r="AT66" s="537"/>
      <c r="AU66" s="538"/>
      <c r="AV66" s="538"/>
      <c r="AW66" s="538"/>
      <c r="AX66" s="538"/>
      <c r="AY66" s="538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7"/>
      <c r="BL66" s="7"/>
      <c r="BM66" s="7"/>
      <c r="BN66" s="2"/>
      <c r="BO66" s="2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10"/>
      <c r="CG66" s="9"/>
      <c r="CH66" s="9"/>
      <c r="CI66" s="8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</row>
    <row r="67" spans="2:101" ht="3.95" customHeight="1">
      <c r="B67" s="3"/>
      <c r="C67" s="3"/>
      <c r="D67" s="3"/>
      <c r="E67" s="3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4"/>
      <c r="AM67" s="16"/>
      <c r="AN67" s="537"/>
      <c r="AO67" s="537"/>
      <c r="AP67" s="537"/>
      <c r="AQ67" s="537"/>
      <c r="AR67" s="537"/>
      <c r="AS67" s="537"/>
      <c r="AT67" s="537"/>
      <c r="AU67" s="538"/>
      <c r="AV67" s="538"/>
      <c r="AW67" s="538"/>
      <c r="AX67" s="538"/>
      <c r="AY67" s="538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7"/>
      <c r="BL67" s="7"/>
      <c r="BM67" s="7"/>
      <c r="BN67" s="2"/>
      <c r="BO67" s="2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10"/>
      <c r="CG67" s="9"/>
      <c r="CH67" s="9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</row>
    <row r="68" spans="2:101" ht="3.95" customHeight="1">
      <c r="B68" s="3"/>
      <c r="C68" s="3"/>
      <c r="D68" s="3"/>
      <c r="E68" s="3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4"/>
      <c r="AM68" s="16"/>
      <c r="AN68" s="537"/>
      <c r="AO68" s="537"/>
      <c r="AP68" s="537"/>
      <c r="AQ68" s="537"/>
      <c r="AR68" s="537"/>
      <c r="AS68" s="537"/>
      <c r="AT68" s="537"/>
      <c r="AU68" s="538"/>
      <c r="AV68" s="538"/>
      <c r="AW68" s="538"/>
      <c r="AX68" s="538"/>
      <c r="AY68" s="538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7"/>
      <c r="BL68" s="7"/>
      <c r="BM68" s="7"/>
      <c r="BN68" s="2"/>
      <c r="BO68" s="2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10"/>
      <c r="CG68" s="9"/>
      <c r="CH68" s="9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</row>
    <row r="69" spans="2:101" ht="3.95" customHeight="1">
      <c r="B69" s="3"/>
      <c r="C69" s="3"/>
      <c r="D69" s="3"/>
      <c r="E69" s="3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511" t="s">
        <v>0</v>
      </c>
      <c r="AO69" s="511"/>
      <c r="AP69" s="511"/>
      <c r="AQ69" s="511"/>
      <c r="AR69" s="511"/>
      <c r="AS69" s="511"/>
      <c r="AT69" s="511"/>
      <c r="AU69" s="511"/>
      <c r="AV69" s="511"/>
      <c r="AW69" s="511"/>
      <c r="AX69" s="511"/>
      <c r="AY69" s="511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10"/>
      <c r="CG69" s="9"/>
      <c r="CH69" s="9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</row>
    <row r="70" spans="2:101" ht="3.95" customHeight="1">
      <c r="B70" s="3"/>
      <c r="C70" s="3"/>
      <c r="D70" s="3"/>
      <c r="E70" s="3"/>
      <c r="F70" s="3"/>
      <c r="G70" s="1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15"/>
      <c r="AK70" s="3"/>
      <c r="AL70" s="3"/>
      <c r="AM70" s="3"/>
      <c r="AN70" s="511"/>
      <c r="AO70" s="511"/>
      <c r="AP70" s="511"/>
      <c r="AQ70" s="511"/>
      <c r="AR70" s="511"/>
      <c r="AS70" s="511"/>
      <c r="AT70" s="511"/>
      <c r="AU70" s="511"/>
      <c r="AV70" s="511"/>
      <c r="AW70" s="511"/>
      <c r="AX70" s="511"/>
      <c r="AY70" s="511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10"/>
      <c r="CG70" s="9"/>
      <c r="CH70" s="9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</row>
    <row r="71" spans="2:101" ht="3.95" customHeight="1">
      <c r="B71" s="3"/>
      <c r="C71" s="3"/>
      <c r="D71" s="3"/>
      <c r="E71" s="3"/>
      <c r="F71" s="3"/>
      <c r="G71" s="1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15"/>
      <c r="AK71" s="3"/>
      <c r="AL71" s="3"/>
      <c r="AM71" s="3"/>
      <c r="AN71" s="511"/>
      <c r="AO71" s="511"/>
      <c r="AP71" s="511"/>
      <c r="AQ71" s="511"/>
      <c r="AR71" s="511"/>
      <c r="AS71" s="511"/>
      <c r="AT71" s="511"/>
      <c r="AU71" s="511"/>
      <c r="AV71" s="511"/>
      <c r="AW71" s="511"/>
      <c r="AX71" s="511"/>
      <c r="AY71" s="511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10"/>
      <c r="CG71" s="9"/>
      <c r="CH71" s="9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</row>
    <row r="72" spans="2:101" ht="3.95" customHeight="1">
      <c r="B72" s="3"/>
      <c r="C72" s="3"/>
      <c r="D72" s="3"/>
      <c r="E72" s="3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5"/>
      <c r="AK72" s="3"/>
      <c r="AL72" s="3"/>
      <c r="AM72" s="3"/>
      <c r="AN72" s="511"/>
      <c r="AO72" s="511"/>
      <c r="AP72" s="511"/>
      <c r="AQ72" s="511"/>
      <c r="AR72" s="511"/>
      <c r="AS72" s="511"/>
      <c r="AT72" s="511"/>
      <c r="AU72" s="511"/>
      <c r="AV72" s="511"/>
      <c r="AW72" s="511"/>
      <c r="AX72" s="511"/>
      <c r="AY72" s="511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10"/>
      <c r="CG72" s="9"/>
      <c r="CH72" s="9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</row>
    <row r="73" spans="2:101" ht="3.95" customHeight="1">
      <c r="B73" s="3"/>
      <c r="C73" s="3"/>
      <c r="D73" s="3"/>
      <c r="E73" s="3"/>
      <c r="F73" s="3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31"/>
      <c r="W73" s="31"/>
      <c r="X73" s="173"/>
      <c r="Y73" s="173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496" t="s">
        <v>178</v>
      </c>
      <c r="AK73" s="497"/>
      <c r="AL73" s="497"/>
      <c r="AM73" s="497"/>
      <c r="AN73" s="497"/>
      <c r="AO73" s="497"/>
      <c r="AP73" s="497"/>
      <c r="AQ73" s="497"/>
      <c r="AR73" s="497"/>
      <c r="AS73" s="497"/>
      <c r="AT73" s="497"/>
      <c r="AU73" s="497"/>
      <c r="AV73" s="497"/>
      <c r="AW73" s="498"/>
      <c r="AX73" s="505">
        <v>3</v>
      </c>
      <c r="AY73" s="506"/>
      <c r="AZ73" s="16"/>
      <c r="BA73" s="16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10"/>
      <c r="CG73" s="9"/>
      <c r="CH73" s="9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</row>
    <row r="74" spans="2:101" ht="3.95" customHeight="1">
      <c r="B74" s="3"/>
      <c r="C74" s="3"/>
      <c r="D74" s="3"/>
      <c r="E74" s="3"/>
      <c r="F74" s="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31"/>
      <c r="W74" s="31"/>
      <c r="X74" s="173"/>
      <c r="Y74" s="173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499"/>
      <c r="AK74" s="500"/>
      <c r="AL74" s="500"/>
      <c r="AM74" s="500"/>
      <c r="AN74" s="500"/>
      <c r="AO74" s="500"/>
      <c r="AP74" s="500"/>
      <c r="AQ74" s="500"/>
      <c r="AR74" s="500"/>
      <c r="AS74" s="500"/>
      <c r="AT74" s="500"/>
      <c r="AU74" s="500"/>
      <c r="AV74" s="500"/>
      <c r="AW74" s="501"/>
      <c r="AX74" s="507"/>
      <c r="AY74" s="508"/>
      <c r="AZ74" s="14"/>
      <c r="BA74" s="17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10"/>
      <c r="CG74" s="9"/>
      <c r="CH74" s="9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</row>
    <row r="75" spans="2:101" ht="3.95" customHeight="1">
      <c r="B75" s="3"/>
      <c r="C75" s="3"/>
      <c r="D75" s="3"/>
      <c r="E75" s="3"/>
      <c r="F75" s="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31"/>
      <c r="W75" s="31"/>
      <c r="X75" s="184"/>
      <c r="Y75" s="173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499"/>
      <c r="AK75" s="500"/>
      <c r="AL75" s="500"/>
      <c r="AM75" s="500"/>
      <c r="AN75" s="500"/>
      <c r="AO75" s="500"/>
      <c r="AP75" s="500"/>
      <c r="AQ75" s="500"/>
      <c r="AR75" s="500"/>
      <c r="AS75" s="500"/>
      <c r="AT75" s="500"/>
      <c r="AU75" s="500"/>
      <c r="AV75" s="500"/>
      <c r="AW75" s="501"/>
      <c r="AX75" s="507"/>
      <c r="AY75" s="508"/>
      <c r="AZ75" s="512"/>
      <c r="BA75" s="17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182"/>
      <c r="BM75" s="182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10"/>
      <c r="CG75" s="9"/>
      <c r="CH75" s="9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</row>
    <row r="76" spans="2:101" ht="3.95" customHeight="1">
      <c r="B76" s="3"/>
      <c r="C76" s="3"/>
      <c r="D76" s="3"/>
      <c r="E76" s="3"/>
      <c r="F76" s="3"/>
      <c r="G76" s="1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31"/>
      <c r="W76" s="31"/>
      <c r="X76" s="184"/>
      <c r="Y76" s="173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502"/>
      <c r="AK76" s="503"/>
      <c r="AL76" s="503"/>
      <c r="AM76" s="503"/>
      <c r="AN76" s="503"/>
      <c r="AO76" s="503"/>
      <c r="AP76" s="503"/>
      <c r="AQ76" s="503"/>
      <c r="AR76" s="503"/>
      <c r="AS76" s="503"/>
      <c r="AT76" s="503"/>
      <c r="AU76" s="503"/>
      <c r="AV76" s="503"/>
      <c r="AW76" s="504"/>
      <c r="AX76" s="509"/>
      <c r="AY76" s="510"/>
      <c r="AZ76" s="494"/>
      <c r="BA76" s="17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182"/>
      <c r="BM76" s="182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10"/>
      <c r="CG76" s="9"/>
      <c r="CH76" s="9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</row>
    <row r="77" spans="2:101" ht="3.95" customHeight="1">
      <c r="B77" s="3"/>
      <c r="C77" s="3"/>
      <c r="D77" s="3"/>
      <c r="E77" s="3"/>
      <c r="F77" s="3"/>
      <c r="G77" s="16"/>
      <c r="H77" s="7"/>
      <c r="I77" s="7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84"/>
      <c r="Y77" s="173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3"/>
      <c r="AK77" s="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494"/>
      <c r="BA77" s="173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82"/>
      <c r="BM77" s="182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10"/>
      <c r="CG77" s="9"/>
      <c r="CH77" s="9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</row>
    <row r="78" spans="2:101" ht="3.95" customHeight="1">
      <c r="B78" s="3"/>
      <c r="C78" s="3"/>
      <c r="D78" s="3"/>
      <c r="E78" s="3"/>
      <c r="F78" s="3"/>
      <c r="G78" s="5"/>
      <c r="H78" s="7"/>
      <c r="I78" s="7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3"/>
      <c r="AK78" s="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2"/>
      <c r="BA78" s="173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82"/>
      <c r="BM78" s="182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10"/>
      <c r="CG78" s="13"/>
      <c r="CH78" s="9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</row>
    <row r="79" spans="2:101" ht="3.95" customHeight="1">
      <c r="B79" s="3"/>
      <c r="C79" s="3"/>
      <c r="D79" s="3"/>
      <c r="E79" s="3"/>
      <c r="F79" s="3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7"/>
      <c r="W79" s="7"/>
      <c r="X79" s="173"/>
      <c r="Y79" s="173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13" t="s">
        <v>40</v>
      </c>
      <c r="AK79" s="513"/>
      <c r="AL79" s="513"/>
      <c r="AM79" s="513"/>
      <c r="AN79" s="513"/>
      <c r="AO79" s="513"/>
      <c r="AP79" s="513"/>
      <c r="AQ79" s="513"/>
      <c r="AR79" s="513"/>
      <c r="AS79" s="513"/>
      <c r="AT79" s="513"/>
      <c r="AU79" s="513"/>
      <c r="AV79" s="513"/>
      <c r="AW79" s="513"/>
      <c r="AX79" s="3"/>
      <c r="AY79" s="3"/>
      <c r="AZ79" s="172"/>
      <c r="BA79" s="173"/>
      <c r="BB79" s="518" t="s">
        <v>176</v>
      </c>
      <c r="BC79" s="519"/>
      <c r="BD79" s="519"/>
      <c r="BE79" s="519"/>
      <c r="BF79" s="519"/>
      <c r="BG79" s="519"/>
      <c r="BH79" s="519"/>
      <c r="BI79" s="519"/>
      <c r="BJ79" s="519"/>
      <c r="BK79" s="520"/>
      <c r="BL79" s="7"/>
      <c r="BM79" s="7"/>
      <c r="BZ79" s="13"/>
      <c r="CA79" s="13"/>
      <c r="CB79" s="13"/>
      <c r="CC79" s="13"/>
      <c r="CD79" s="13"/>
      <c r="CE79" s="12"/>
      <c r="CF79" s="12"/>
      <c r="CG79" s="13"/>
      <c r="CH79" s="9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</row>
    <row r="80" spans="2:101" ht="3.95" customHeight="1">
      <c r="B80" s="3"/>
      <c r="C80" s="3"/>
      <c r="D80" s="3"/>
      <c r="E80" s="3"/>
      <c r="F80" s="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7"/>
      <c r="W80" s="7"/>
      <c r="X80" s="173"/>
      <c r="Y80" s="173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13"/>
      <c r="AK80" s="513"/>
      <c r="AL80" s="513"/>
      <c r="AM80" s="513"/>
      <c r="AN80" s="513"/>
      <c r="AO80" s="513"/>
      <c r="AP80" s="513"/>
      <c r="AQ80" s="513"/>
      <c r="AR80" s="513"/>
      <c r="AS80" s="513"/>
      <c r="AT80" s="513"/>
      <c r="AU80" s="513"/>
      <c r="AV80" s="513"/>
      <c r="AW80" s="513"/>
      <c r="AX80" s="3"/>
      <c r="AY80" s="3"/>
      <c r="AZ80" s="172"/>
      <c r="BA80" s="14"/>
      <c r="BB80" s="521"/>
      <c r="BC80" s="500"/>
      <c r="BD80" s="500"/>
      <c r="BE80" s="500"/>
      <c r="BF80" s="500"/>
      <c r="BG80" s="500"/>
      <c r="BH80" s="500"/>
      <c r="BI80" s="500"/>
      <c r="BJ80" s="500"/>
      <c r="BK80" s="522"/>
      <c r="BL80" s="5"/>
      <c r="BM80" s="5"/>
      <c r="BZ80" s="13"/>
      <c r="CA80" s="13"/>
      <c r="CB80" s="13"/>
      <c r="CC80" s="13"/>
      <c r="CD80" s="13"/>
      <c r="CE80" s="12"/>
      <c r="CF80" s="12"/>
      <c r="CG80" s="13"/>
      <c r="CH80" s="9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</row>
    <row r="81" spans="2:101" ht="3.95" customHeight="1">
      <c r="B81" s="3"/>
      <c r="C81" s="3"/>
      <c r="D81" s="3"/>
      <c r="E81" s="3"/>
      <c r="F81" s="3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7"/>
      <c r="W81" s="7"/>
      <c r="X81" s="173"/>
      <c r="Y81" s="173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13"/>
      <c r="AK81" s="513"/>
      <c r="AL81" s="513"/>
      <c r="AM81" s="513"/>
      <c r="AN81" s="513"/>
      <c r="AO81" s="513"/>
      <c r="AP81" s="513"/>
      <c r="AQ81" s="513"/>
      <c r="AR81" s="513"/>
      <c r="AS81" s="513"/>
      <c r="AT81" s="513"/>
      <c r="AU81" s="513"/>
      <c r="AV81" s="513"/>
      <c r="AW81" s="513"/>
      <c r="AX81" s="3"/>
      <c r="AY81" s="3"/>
      <c r="AZ81" s="172"/>
      <c r="BA81" s="173"/>
      <c r="BB81" s="521"/>
      <c r="BC81" s="500"/>
      <c r="BD81" s="500"/>
      <c r="BE81" s="500"/>
      <c r="BF81" s="500"/>
      <c r="BG81" s="500"/>
      <c r="BH81" s="500"/>
      <c r="BI81" s="500"/>
      <c r="BJ81" s="500"/>
      <c r="BK81" s="522"/>
      <c r="BL81" s="5"/>
      <c r="BM81" s="5"/>
      <c r="BZ81" s="13"/>
      <c r="CA81" s="13"/>
      <c r="CB81" s="13"/>
      <c r="CC81" s="13"/>
      <c r="CD81" s="13"/>
      <c r="CE81" s="12"/>
      <c r="CF81" s="12"/>
      <c r="CG81" s="9"/>
      <c r="CH81" s="9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2"/>
      <c r="CT81" s="2"/>
      <c r="CU81" s="2"/>
      <c r="CV81" s="2"/>
      <c r="CW81" s="2"/>
    </row>
    <row r="82" spans="2:101" ht="3.95" customHeight="1">
      <c r="B82" s="3"/>
      <c r="C82" s="3"/>
      <c r="D82" s="3"/>
      <c r="E82" s="3"/>
      <c r="F82" s="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7"/>
      <c r="W82" s="7"/>
      <c r="X82" s="173"/>
      <c r="Y82" s="173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13"/>
      <c r="AK82" s="513"/>
      <c r="AL82" s="513"/>
      <c r="AM82" s="513"/>
      <c r="AN82" s="513"/>
      <c r="AO82" s="513"/>
      <c r="AP82" s="513"/>
      <c r="AQ82" s="513"/>
      <c r="AR82" s="513"/>
      <c r="AS82" s="513"/>
      <c r="AT82" s="513"/>
      <c r="AU82" s="513"/>
      <c r="AV82" s="513"/>
      <c r="AW82" s="513"/>
      <c r="AX82" s="3"/>
      <c r="AY82" s="3"/>
      <c r="AZ82" s="172"/>
      <c r="BA82" s="173"/>
      <c r="BB82" s="523"/>
      <c r="BC82" s="524"/>
      <c r="BD82" s="524"/>
      <c r="BE82" s="524"/>
      <c r="BF82" s="524"/>
      <c r="BG82" s="524"/>
      <c r="BH82" s="524"/>
      <c r="BI82" s="524"/>
      <c r="BJ82" s="524"/>
      <c r="BK82" s="525"/>
      <c r="BL82" s="5"/>
      <c r="BM82" s="5"/>
      <c r="CF82" s="12"/>
      <c r="CG82" s="9"/>
      <c r="CH82" s="9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2"/>
      <c r="CT82" s="2"/>
      <c r="CU82" s="2"/>
      <c r="CV82" s="2"/>
      <c r="CW82" s="2"/>
    </row>
    <row r="83" spans="2:101" ht="3.95" customHeight="1">
      <c r="B83" s="3"/>
      <c r="C83" s="3"/>
      <c r="D83" s="3"/>
      <c r="E83" s="3"/>
      <c r="F83" s="3"/>
      <c r="G83" s="5"/>
      <c r="H83" s="7"/>
      <c r="I83" s="7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3"/>
      <c r="AK83" s="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2"/>
      <c r="BA83" s="173"/>
      <c r="BB83" s="173"/>
      <c r="BC83" s="173"/>
      <c r="BD83" s="173"/>
      <c r="BE83" s="173"/>
      <c r="BF83" s="173"/>
      <c r="BG83" s="173"/>
      <c r="BH83" s="173"/>
      <c r="BI83" s="173"/>
      <c r="BJ83" s="173"/>
      <c r="BK83" s="173"/>
      <c r="BL83" s="5"/>
      <c r="BM83" s="5"/>
      <c r="CF83" s="10"/>
      <c r="CG83" s="9"/>
      <c r="CH83" s="9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2"/>
      <c r="CT83" s="2"/>
      <c r="CU83" s="2"/>
      <c r="CV83" s="2"/>
      <c r="CW83" s="2"/>
    </row>
    <row r="84" spans="2:101" ht="3.95" customHeight="1">
      <c r="B84" s="3"/>
      <c r="C84" s="3"/>
      <c r="D84" s="3"/>
      <c r="E84" s="3"/>
      <c r="F84" s="3"/>
      <c r="G84" s="5"/>
      <c r="H84" s="7"/>
      <c r="I84" s="7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84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3"/>
      <c r="AK84" s="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494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7"/>
      <c r="BM84" s="7"/>
      <c r="CF84" s="10"/>
      <c r="CG84" s="9"/>
      <c r="CH84" s="9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2"/>
      <c r="CT84" s="2"/>
      <c r="CU84" s="2"/>
      <c r="CV84" s="2"/>
      <c r="CW84" s="2"/>
    </row>
    <row r="85" spans="2:101" ht="3.95" customHeight="1">
      <c r="B85" s="3"/>
      <c r="C85" s="3"/>
      <c r="D85" s="3"/>
      <c r="E85" s="3"/>
      <c r="F85" s="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31"/>
      <c r="W85" s="31"/>
      <c r="X85" s="184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496" t="s">
        <v>176</v>
      </c>
      <c r="AK85" s="497"/>
      <c r="AL85" s="497"/>
      <c r="AM85" s="497"/>
      <c r="AN85" s="497"/>
      <c r="AO85" s="497"/>
      <c r="AP85" s="497"/>
      <c r="AQ85" s="497"/>
      <c r="AR85" s="497"/>
      <c r="AS85" s="497"/>
      <c r="AT85" s="497"/>
      <c r="AU85" s="497"/>
      <c r="AV85" s="497"/>
      <c r="AW85" s="498"/>
      <c r="AX85" s="505">
        <v>4</v>
      </c>
      <c r="AY85" s="506"/>
      <c r="AZ85" s="494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83"/>
      <c r="BM85" s="183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</row>
    <row r="86" spans="2:101" ht="3.95" customHeight="1">
      <c r="B86" s="3"/>
      <c r="C86" s="3"/>
      <c r="D86" s="3"/>
      <c r="E86" s="3"/>
      <c r="F86" s="3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31"/>
      <c r="W86" s="31"/>
      <c r="X86" s="184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499"/>
      <c r="AK86" s="500"/>
      <c r="AL86" s="500"/>
      <c r="AM86" s="500"/>
      <c r="AN86" s="500"/>
      <c r="AO86" s="500"/>
      <c r="AP86" s="500"/>
      <c r="AQ86" s="500"/>
      <c r="AR86" s="500"/>
      <c r="AS86" s="500"/>
      <c r="AT86" s="500"/>
      <c r="AU86" s="500"/>
      <c r="AV86" s="500"/>
      <c r="AW86" s="501"/>
      <c r="AX86" s="507"/>
      <c r="AY86" s="508"/>
      <c r="AZ86" s="495"/>
      <c r="BA86" s="173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83"/>
      <c r="BM86" s="183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</row>
    <row r="87" spans="2:101" ht="3.95" customHeight="1">
      <c r="B87" s="3"/>
      <c r="C87" s="3"/>
      <c r="D87" s="3"/>
      <c r="E87" s="3"/>
      <c r="F87" s="3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31"/>
      <c r="W87" s="31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499"/>
      <c r="AK87" s="500"/>
      <c r="AL87" s="500"/>
      <c r="AM87" s="500"/>
      <c r="AN87" s="500"/>
      <c r="AO87" s="500"/>
      <c r="AP87" s="500"/>
      <c r="AQ87" s="500"/>
      <c r="AR87" s="500"/>
      <c r="AS87" s="500"/>
      <c r="AT87" s="500"/>
      <c r="AU87" s="500"/>
      <c r="AV87" s="500"/>
      <c r="AW87" s="501"/>
      <c r="AX87" s="507"/>
      <c r="AY87" s="508"/>
      <c r="AZ87" s="6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83"/>
      <c r="BM87" s="183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</row>
    <row r="88" spans="2:101" ht="3.95" customHeight="1">
      <c r="B88" s="3"/>
      <c r="C88" s="3"/>
      <c r="D88" s="3"/>
      <c r="E88" s="3"/>
      <c r="F88" s="3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31"/>
      <c r="W88" s="31"/>
      <c r="X88" s="173"/>
      <c r="Y88" s="173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502"/>
      <c r="AK88" s="503"/>
      <c r="AL88" s="503"/>
      <c r="AM88" s="503"/>
      <c r="AN88" s="503"/>
      <c r="AO88" s="503"/>
      <c r="AP88" s="503"/>
      <c r="AQ88" s="503"/>
      <c r="AR88" s="503"/>
      <c r="AS88" s="503"/>
      <c r="AT88" s="503"/>
      <c r="AU88" s="503"/>
      <c r="AV88" s="503"/>
      <c r="AW88" s="504"/>
      <c r="AX88" s="509"/>
      <c r="AY88" s="510"/>
      <c r="AZ88" s="173"/>
      <c r="BA88" s="17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183"/>
      <c r="BM88" s="183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</row>
  </sheetData>
  <sheetProtection selectLockedCells="1" selectUnlockedCells="1"/>
  <mergeCells count="43">
    <mergeCell ref="AJ79:AW82"/>
    <mergeCell ref="BB79:BK82"/>
    <mergeCell ref="AZ84:AZ86"/>
    <mergeCell ref="AJ85:AW88"/>
    <mergeCell ref="AX85:AY88"/>
    <mergeCell ref="V57:Y60"/>
    <mergeCell ref="AN69:AY72"/>
    <mergeCell ref="AJ73:AW76"/>
    <mergeCell ref="AX73:AY76"/>
    <mergeCell ref="AZ75:AZ77"/>
    <mergeCell ref="AZ50:AZ52"/>
    <mergeCell ref="AN51:AW54"/>
    <mergeCell ref="AX51:AY54"/>
    <mergeCell ref="AL56:AL58"/>
    <mergeCell ref="Z57:AI60"/>
    <mergeCell ref="AJ57:AK60"/>
    <mergeCell ref="AN57:AT68"/>
    <mergeCell ref="AU57:AY68"/>
    <mergeCell ref="V33:Y36"/>
    <mergeCell ref="BB39:BM42"/>
    <mergeCell ref="V45:Y48"/>
    <mergeCell ref="AL47:AL49"/>
    <mergeCell ref="Z45:AI48"/>
    <mergeCell ref="AJ45:AK48"/>
    <mergeCell ref="AL32:AL34"/>
    <mergeCell ref="Z33:AI36"/>
    <mergeCell ref="AJ33:AK36"/>
    <mergeCell ref="Z21:AI24"/>
    <mergeCell ref="AJ21:AK24"/>
    <mergeCell ref="P3:W6"/>
    <mergeCell ref="X3:BB6"/>
    <mergeCell ref="BB14:BC17"/>
    <mergeCell ref="BB24:BC27"/>
    <mergeCell ref="AN27:AW30"/>
    <mergeCell ref="AX27:AY30"/>
    <mergeCell ref="AZ29:AZ31"/>
    <mergeCell ref="V21:Y24"/>
    <mergeCell ref="BD14:BM17"/>
    <mergeCell ref="BD19:BM22"/>
    <mergeCell ref="AN9:AY24"/>
    <mergeCell ref="AL23:AL25"/>
    <mergeCell ref="BD24:BM27"/>
    <mergeCell ref="BB19:BC22"/>
  </mergeCells>
  <pageMargins left="0.75" right="0.75" top="1" bottom="1" header="0.49236111111111114" footer="0.51180555555555551"/>
  <pageSetup paperSize="9" scale="11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3"/>
  </sheetPr>
  <dimension ref="B2:AB46"/>
  <sheetViews>
    <sheetView showGridLines="0" topLeftCell="A3" zoomScaleNormal="100" workbookViewId="0">
      <selection activeCell="F15" sqref="F15"/>
    </sheetView>
  </sheetViews>
  <sheetFormatPr defaultColWidth="9.140625" defaultRowHeight="12.75"/>
  <cols>
    <col min="1" max="1" width="3.28515625" style="38" customWidth="1"/>
    <col min="2" max="2" width="5" style="38" customWidth="1"/>
    <col min="3" max="3" width="12.7109375" style="38" customWidth="1"/>
    <col min="4" max="4" width="9.7109375" style="38" customWidth="1"/>
    <col min="5" max="5" width="14.42578125" style="38" customWidth="1"/>
    <col min="6" max="6" width="13.140625" style="38" customWidth="1"/>
    <col min="7" max="7" width="4.7109375" style="38" customWidth="1"/>
    <col min="8" max="8" width="7.7109375" style="38" customWidth="1"/>
    <col min="9" max="9" width="12.5703125" style="38" customWidth="1"/>
    <col min="10" max="10" width="5.140625" style="38" customWidth="1"/>
    <col min="11" max="11" width="9.140625" style="38"/>
    <col min="12" max="12" width="20.7109375" style="38" customWidth="1"/>
    <col min="13" max="13" width="9.140625" style="38"/>
    <col min="14" max="15" width="11.42578125" style="38" customWidth="1"/>
    <col min="16" max="16384" width="9.140625" style="38"/>
  </cols>
  <sheetData>
    <row r="2" spans="2:28" ht="20.25">
      <c r="B2" s="58" t="s">
        <v>38</v>
      </c>
      <c r="C2" s="58"/>
      <c r="D2" s="58"/>
      <c r="E2" s="59" t="str">
        <f>IF(ISNUMBER(ÚDAJE!D8),ÚDAJE!D8,"")</f>
        <v/>
      </c>
      <c r="F2" s="59"/>
      <c r="G2" s="58"/>
      <c r="H2" s="58"/>
      <c r="I2" s="58"/>
      <c r="J2" s="58"/>
    </row>
    <row r="3" spans="2:28" ht="20.25">
      <c r="B3" s="58"/>
      <c r="C3" s="58"/>
      <c r="D3" s="58"/>
      <c r="E3" s="59"/>
      <c r="F3" s="59"/>
      <c r="G3" s="58"/>
      <c r="H3" s="58"/>
      <c r="I3" s="58"/>
      <c r="J3" s="58"/>
    </row>
    <row r="4" spans="2:28" ht="20.25">
      <c r="B4" s="58"/>
      <c r="C4" s="58"/>
      <c r="D4" s="58"/>
      <c r="E4" s="59"/>
      <c r="F4" s="59"/>
      <c r="G4" s="58"/>
      <c r="H4" s="58"/>
      <c r="I4" s="58"/>
      <c r="J4" s="58"/>
    </row>
    <row r="6" spans="2:28" ht="13.5" thickBot="1">
      <c r="B6" s="213" t="s">
        <v>17</v>
      </c>
      <c r="C6" s="214" t="s">
        <v>37</v>
      </c>
      <c r="D6" s="214" t="s">
        <v>36</v>
      </c>
      <c r="E6" s="214" t="s">
        <v>16</v>
      </c>
      <c r="F6" s="215" t="s">
        <v>15</v>
      </c>
      <c r="G6" s="336" t="s">
        <v>35</v>
      </c>
      <c r="H6" s="336"/>
      <c r="I6" s="216" t="s">
        <v>34</v>
      </c>
      <c r="J6" s="60">
        <v>30</v>
      </c>
    </row>
    <row r="7" spans="2:28" ht="13.5" thickBot="1">
      <c r="B7" s="200">
        <v>1</v>
      </c>
      <c r="C7" s="116" t="s">
        <v>128</v>
      </c>
      <c r="D7" s="117" t="s">
        <v>129</v>
      </c>
      <c r="E7" s="148" t="str">
        <f>C7&amp;" "&amp;LEFT(D7,1)&amp;"."</f>
        <v>Opát M.</v>
      </c>
      <c r="F7" s="250" t="s">
        <v>138</v>
      </c>
      <c r="G7" s="337" t="s">
        <v>78</v>
      </c>
      <c r="H7" s="338"/>
      <c r="I7" s="61"/>
      <c r="J7" s="61"/>
      <c r="AA7" s="38">
        <v>2</v>
      </c>
      <c r="AB7" s="38" t="s">
        <v>33</v>
      </c>
    </row>
    <row r="8" spans="2:28">
      <c r="B8" s="201">
        <v>2</v>
      </c>
      <c r="C8" s="98" t="s">
        <v>134</v>
      </c>
      <c r="D8" s="99" t="s">
        <v>135</v>
      </c>
      <c r="E8" s="148" t="str">
        <f t="shared" ref="E8:E46" si="0">C8&amp;" "&amp;LEFT(D8,1)&amp;"."</f>
        <v>Jakabovič D.</v>
      </c>
      <c r="F8" s="251" t="s">
        <v>138</v>
      </c>
      <c r="G8" s="339" t="s">
        <v>79</v>
      </c>
      <c r="H8" s="340"/>
      <c r="J8" s="62"/>
      <c r="AA8" s="38">
        <v>3</v>
      </c>
      <c r="AB8" s="38" t="s">
        <v>32</v>
      </c>
    </row>
    <row r="9" spans="2:28">
      <c r="B9" s="202">
        <v>3</v>
      </c>
      <c r="C9" s="98" t="s">
        <v>136</v>
      </c>
      <c r="D9" s="99" t="s">
        <v>137</v>
      </c>
      <c r="E9" s="149" t="str">
        <f t="shared" si="0"/>
        <v>Fekete A.</v>
      </c>
      <c r="F9" s="251" t="s">
        <v>139</v>
      </c>
      <c r="G9" s="341" t="s">
        <v>80</v>
      </c>
      <c r="H9" s="342"/>
      <c r="J9" s="62"/>
      <c r="AA9" s="38">
        <v>4</v>
      </c>
      <c r="AB9" s="38" t="s">
        <v>31</v>
      </c>
    </row>
    <row r="10" spans="2:28" ht="13.5" thickBot="1">
      <c r="B10" s="203">
        <v>4</v>
      </c>
      <c r="C10" s="118"/>
      <c r="D10" s="119"/>
      <c r="E10" s="150" t="str">
        <f t="shared" si="0"/>
        <v xml:space="preserve"> .</v>
      </c>
      <c r="F10" s="252"/>
      <c r="G10" s="343"/>
      <c r="H10" s="344"/>
      <c r="J10" s="62"/>
      <c r="K10" s="63"/>
      <c r="AA10" s="38">
        <v>5</v>
      </c>
      <c r="AB10" s="38" t="s">
        <v>30</v>
      </c>
    </row>
    <row r="11" spans="2:28">
      <c r="B11" s="204">
        <v>5</v>
      </c>
      <c r="C11" s="120" t="s">
        <v>130</v>
      </c>
      <c r="D11" s="121" t="s">
        <v>131</v>
      </c>
      <c r="E11" s="151" t="str">
        <f t="shared" si="0"/>
        <v>Král T.</v>
      </c>
      <c r="F11" s="253" t="s">
        <v>140</v>
      </c>
      <c r="G11" s="349" t="s">
        <v>81</v>
      </c>
      <c r="H11" s="350"/>
      <c r="I11" s="64"/>
      <c r="J11" s="65"/>
      <c r="K11" s="63"/>
      <c r="AA11" s="38">
        <v>6</v>
      </c>
      <c r="AB11" s="38" t="s">
        <v>29</v>
      </c>
    </row>
    <row r="12" spans="2:28">
      <c r="B12" s="201">
        <v>6</v>
      </c>
      <c r="C12" s="100" t="s">
        <v>132</v>
      </c>
      <c r="D12" s="101" t="s">
        <v>133</v>
      </c>
      <c r="E12" s="152" t="str">
        <f t="shared" si="0"/>
        <v>Baláži L.</v>
      </c>
      <c r="F12" s="254" t="s">
        <v>138</v>
      </c>
      <c r="G12" s="355" t="s">
        <v>82</v>
      </c>
      <c r="H12" s="356"/>
      <c r="K12" s="66"/>
      <c r="AA12" s="38">
        <v>7</v>
      </c>
      <c r="AB12" s="38" t="s">
        <v>28</v>
      </c>
    </row>
    <row r="13" spans="2:28">
      <c r="B13" s="201">
        <v>7</v>
      </c>
      <c r="C13" s="100" t="s">
        <v>199</v>
      </c>
      <c r="D13" s="101" t="s">
        <v>200</v>
      </c>
      <c r="E13" s="152" t="str">
        <f t="shared" si="0"/>
        <v>Feketeová A.</v>
      </c>
      <c r="F13" s="254" t="s">
        <v>139</v>
      </c>
      <c r="G13" s="357" t="s">
        <v>83</v>
      </c>
      <c r="H13" s="358"/>
      <c r="I13" s="64"/>
      <c r="K13" s="67"/>
      <c r="AA13" s="38">
        <v>8</v>
      </c>
      <c r="AB13" s="38" t="s">
        <v>27</v>
      </c>
    </row>
    <row r="14" spans="2:28" ht="13.5" thickBot="1">
      <c r="B14" s="203">
        <v>8</v>
      </c>
      <c r="C14" s="122"/>
      <c r="D14" s="123"/>
      <c r="E14" s="153" t="str">
        <f t="shared" si="0"/>
        <v xml:space="preserve"> .</v>
      </c>
      <c r="F14" s="255"/>
      <c r="G14" s="359"/>
      <c r="H14" s="360"/>
      <c r="K14" s="66"/>
      <c r="AA14" s="38">
        <v>9</v>
      </c>
      <c r="AB14" s="38" t="s">
        <v>26</v>
      </c>
    </row>
    <row r="15" spans="2:28">
      <c r="B15" s="204">
        <v>9</v>
      </c>
      <c r="C15" s="124" t="s">
        <v>141</v>
      </c>
      <c r="D15" s="125" t="s">
        <v>146</v>
      </c>
      <c r="E15" s="154" t="str">
        <f t="shared" si="0"/>
        <v>Mezík R.</v>
      </c>
      <c r="F15" s="256" t="s">
        <v>138</v>
      </c>
      <c r="G15" s="361" t="s">
        <v>84</v>
      </c>
      <c r="H15" s="362"/>
      <c r="K15" s="63"/>
      <c r="L15" s="68"/>
      <c r="M15" s="68"/>
      <c r="N15" s="69"/>
      <c r="O15" s="68"/>
      <c r="P15" s="69"/>
      <c r="AA15" s="38">
        <v>10</v>
      </c>
      <c r="AB15" s="38" t="s">
        <v>25</v>
      </c>
    </row>
    <row r="16" spans="2:28">
      <c r="B16" s="201">
        <v>10</v>
      </c>
      <c r="C16" s="104" t="s">
        <v>147</v>
      </c>
      <c r="D16" s="105" t="s">
        <v>149</v>
      </c>
      <c r="E16" s="155" t="str">
        <f t="shared" si="0"/>
        <v>Minarech P.</v>
      </c>
      <c r="F16" s="257" t="s">
        <v>138</v>
      </c>
      <c r="G16" s="363" t="s">
        <v>85</v>
      </c>
      <c r="H16" s="364"/>
      <c r="J16" s="71"/>
      <c r="K16" s="63"/>
      <c r="L16" s="68"/>
      <c r="M16" s="68"/>
      <c r="N16" s="69"/>
      <c r="O16" s="68"/>
      <c r="P16" s="69"/>
    </row>
    <row r="17" spans="2:28">
      <c r="B17" s="201">
        <v>11</v>
      </c>
      <c r="C17" s="104" t="s">
        <v>148</v>
      </c>
      <c r="D17" s="105" t="s">
        <v>152</v>
      </c>
      <c r="E17" s="155" t="str">
        <f t="shared" si="0"/>
        <v>Kudláčová K.</v>
      </c>
      <c r="F17" s="257" t="s">
        <v>139</v>
      </c>
      <c r="G17" s="363" t="s">
        <v>86</v>
      </c>
      <c r="H17" s="364"/>
      <c r="L17" s="68"/>
      <c r="M17" s="68"/>
      <c r="N17" s="69"/>
      <c r="O17" s="68"/>
      <c r="P17" s="69"/>
    </row>
    <row r="18" spans="2:28" ht="13.5" thickBot="1">
      <c r="B18" s="203">
        <v>12</v>
      </c>
      <c r="C18" s="126"/>
      <c r="D18" s="127"/>
      <c r="E18" s="156" t="str">
        <f t="shared" si="0"/>
        <v xml:space="preserve"> .</v>
      </c>
      <c r="F18" s="258"/>
      <c r="G18" s="351"/>
      <c r="H18" s="352"/>
      <c r="L18" s="68"/>
      <c r="M18" s="68"/>
      <c r="N18" s="69"/>
      <c r="O18" s="68"/>
      <c r="P18" s="69"/>
    </row>
    <row r="19" spans="2:28">
      <c r="B19" s="200">
        <v>13</v>
      </c>
      <c r="C19" s="128" t="s">
        <v>142</v>
      </c>
      <c r="D19" s="129" t="s">
        <v>145</v>
      </c>
      <c r="E19" s="157" t="str">
        <f t="shared" si="0"/>
        <v>Kurilák R.</v>
      </c>
      <c r="F19" s="259" t="s">
        <v>139</v>
      </c>
      <c r="G19" s="353" t="s">
        <v>87</v>
      </c>
      <c r="H19" s="354"/>
      <c r="I19" s="70"/>
      <c r="L19" s="68"/>
      <c r="M19" s="68"/>
      <c r="N19" s="69"/>
      <c r="O19" s="68"/>
      <c r="P19" s="69"/>
    </row>
    <row r="20" spans="2:28">
      <c r="B20" s="205">
        <v>14</v>
      </c>
      <c r="C20" s="102" t="s">
        <v>143</v>
      </c>
      <c r="D20" s="103" t="s">
        <v>144</v>
      </c>
      <c r="E20" s="158" t="str">
        <f t="shared" si="0"/>
        <v>Jankechová E.</v>
      </c>
      <c r="F20" s="260" t="s">
        <v>153</v>
      </c>
      <c r="G20" s="345" t="s">
        <v>88</v>
      </c>
      <c r="H20" s="346"/>
    </row>
    <row r="21" spans="2:28">
      <c r="B21" s="205">
        <v>15</v>
      </c>
      <c r="C21" s="102" t="s">
        <v>150</v>
      </c>
      <c r="D21" s="103" t="s">
        <v>151</v>
      </c>
      <c r="E21" s="158" t="str">
        <f t="shared" si="0"/>
        <v>Breznay M.</v>
      </c>
      <c r="F21" s="260" t="s">
        <v>139</v>
      </c>
      <c r="G21" s="345" t="s">
        <v>89</v>
      </c>
      <c r="H21" s="346"/>
    </row>
    <row r="22" spans="2:28" ht="13.5" thickBot="1">
      <c r="B22" s="206">
        <v>16</v>
      </c>
      <c r="C22" s="130"/>
      <c r="D22" s="131"/>
      <c r="E22" s="159" t="str">
        <f t="shared" si="0"/>
        <v xml:space="preserve"> .</v>
      </c>
      <c r="F22" s="261"/>
      <c r="G22" s="347"/>
      <c r="H22" s="348"/>
    </row>
    <row r="23" spans="2:28">
      <c r="B23" s="204">
        <v>17</v>
      </c>
      <c r="C23" s="132" t="s">
        <v>154</v>
      </c>
      <c r="D23" s="133" t="s">
        <v>151</v>
      </c>
      <c r="E23" s="160" t="str">
        <f t="shared" si="0"/>
        <v>Tižo M.</v>
      </c>
      <c r="F23" s="262" t="s">
        <v>153</v>
      </c>
      <c r="G23" s="365" t="s">
        <v>90</v>
      </c>
      <c r="H23" s="366"/>
    </row>
    <row r="24" spans="2:28">
      <c r="B24" s="201">
        <v>18</v>
      </c>
      <c r="C24" s="108" t="s">
        <v>157</v>
      </c>
      <c r="D24" s="107" t="s">
        <v>162</v>
      </c>
      <c r="E24" s="161" t="str">
        <f t="shared" si="0"/>
        <v>Bielak M.</v>
      </c>
      <c r="F24" s="263" t="s">
        <v>153</v>
      </c>
      <c r="G24" s="367" t="s">
        <v>91</v>
      </c>
      <c r="H24" s="368"/>
    </row>
    <row r="25" spans="2:28">
      <c r="B25" s="201">
        <v>19</v>
      </c>
      <c r="C25" s="106" t="s">
        <v>158</v>
      </c>
      <c r="D25" s="107" t="s">
        <v>163</v>
      </c>
      <c r="E25" s="161" t="str">
        <f t="shared" si="0"/>
        <v>Škvarnová Ľ.</v>
      </c>
      <c r="F25" s="263" t="s">
        <v>153</v>
      </c>
      <c r="G25" s="367" t="s">
        <v>92</v>
      </c>
      <c r="H25" s="368"/>
    </row>
    <row r="26" spans="2:28" ht="13.5" thickBot="1">
      <c r="B26" s="203">
        <v>20</v>
      </c>
      <c r="C26" s="134"/>
      <c r="D26" s="135"/>
      <c r="E26" s="162" t="str">
        <f t="shared" si="0"/>
        <v xml:space="preserve"> .</v>
      </c>
      <c r="F26" s="264"/>
      <c r="G26" s="369"/>
      <c r="H26" s="370"/>
    </row>
    <row r="27" spans="2:28">
      <c r="B27" s="204">
        <v>21</v>
      </c>
      <c r="C27" s="136" t="s">
        <v>155</v>
      </c>
      <c r="D27" s="137" t="s">
        <v>137</v>
      </c>
      <c r="E27" s="163" t="str">
        <f t="shared" si="0"/>
        <v>Burianek A.</v>
      </c>
      <c r="F27" s="265" t="s">
        <v>138</v>
      </c>
      <c r="G27" s="371" t="s">
        <v>93</v>
      </c>
      <c r="H27" s="372"/>
      <c r="K27" s="63"/>
      <c r="L27" s="68"/>
      <c r="M27" s="68"/>
      <c r="N27" s="69"/>
      <c r="O27" s="68"/>
      <c r="P27" s="69"/>
      <c r="AA27" s="38">
        <v>10</v>
      </c>
      <c r="AB27" s="38" t="s">
        <v>25</v>
      </c>
    </row>
    <row r="28" spans="2:28">
      <c r="B28" s="201">
        <v>22</v>
      </c>
      <c r="C28" s="111" t="s">
        <v>156</v>
      </c>
      <c r="D28" s="112" t="s">
        <v>161</v>
      </c>
      <c r="E28" s="164" t="str">
        <f t="shared" si="0"/>
        <v>Klohna B.</v>
      </c>
      <c r="F28" s="266" t="s">
        <v>139</v>
      </c>
      <c r="G28" s="373" t="s">
        <v>94</v>
      </c>
      <c r="H28" s="374"/>
      <c r="K28" s="63"/>
      <c r="L28" s="68"/>
      <c r="M28" s="68"/>
      <c r="N28" s="69"/>
      <c r="O28" s="68"/>
      <c r="P28" s="69"/>
    </row>
    <row r="29" spans="2:28">
      <c r="B29" s="201">
        <v>23</v>
      </c>
      <c r="C29" s="111" t="s">
        <v>159</v>
      </c>
      <c r="D29" s="112" t="s">
        <v>160</v>
      </c>
      <c r="E29" s="164" t="str">
        <f t="shared" si="0"/>
        <v>Rostašová E.</v>
      </c>
      <c r="F29" s="266" t="s">
        <v>138</v>
      </c>
      <c r="G29" s="373" t="s">
        <v>95</v>
      </c>
      <c r="H29" s="374"/>
      <c r="L29" s="68"/>
      <c r="M29" s="68"/>
      <c r="N29" s="69"/>
      <c r="O29" s="68"/>
      <c r="P29" s="69"/>
    </row>
    <row r="30" spans="2:28" ht="13.5" thickBot="1">
      <c r="B30" s="203">
        <v>24</v>
      </c>
      <c r="C30" s="138"/>
      <c r="D30" s="139"/>
      <c r="E30" s="165" t="str">
        <f t="shared" si="0"/>
        <v xml:space="preserve"> .</v>
      </c>
      <c r="F30" s="267"/>
      <c r="G30" s="375"/>
      <c r="H30" s="376"/>
      <c r="L30" s="68"/>
      <c r="M30" s="68"/>
      <c r="N30" s="69"/>
      <c r="O30" s="68"/>
      <c r="P30" s="69"/>
    </row>
    <row r="31" spans="2:28">
      <c r="B31" s="204">
        <v>25</v>
      </c>
      <c r="C31" s="140" t="s">
        <v>164</v>
      </c>
      <c r="D31" s="141" t="s">
        <v>165</v>
      </c>
      <c r="E31" s="166" t="str">
        <f t="shared" si="0"/>
        <v>Andrejčík S.</v>
      </c>
      <c r="F31" s="268" t="s">
        <v>140</v>
      </c>
      <c r="G31" s="377" t="s">
        <v>96</v>
      </c>
      <c r="H31" s="378"/>
      <c r="I31" s="70"/>
      <c r="L31" s="68"/>
      <c r="M31" s="68"/>
      <c r="N31" s="69"/>
      <c r="O31" s="68"/>
      <c r="P31" s="69"/>
    </row>
    <row r="32" spans="2:28">
      <c r="B32" s="201">
        <v>26</v>
      </c>
      <c r="C32" s="109" t="s">
        <v>167</v>
      </c>
      <c r="D32" s="110" t="s">
        <v>166</v>
      </c>
      <c r="E32" s="167" t="str">
        <f t="shared" si="0"/>
        <v>Balcová M.</v>
      </c>
      <c r="F32" s="269" t="s">
        <v>138</v>
      </c>
      <c r="G32" s="379" t="s">
        <v>97</v>
      </c>
      <c r="H32" s="380"/>
    </row>
    <row r="33" spans="2:8">
      <c r="B33" s="201">
        <v>27</v>
      </c>
      <c r="C33" s="109" t="s">
        <v>170</v>
      </c>
      <c r="D33" s="110" t="s">
        <v>129</v>
      </c>
      <c r="E33" s="167" t="str">
        <f t="shared" si="0"/>
        <v>Burian M.</v>
      </c>
      <c r="F33" s="269" t="s">
        <v>138</v>
      </c>
      <c r="G33" s="379" t="s">
        <v>98</v>
      </c>
      <c r="H33" s="380"/>
    </row>
    <row r="34" spans="2:8" ht="13.5" thickBot="1">
      <c r="B34" s="203">
        <v>28</v>
      </c>
      <c r="C34" s="142"/>
      <c r="D34" s="143"/>
      <c r="E34" s="168" t="str">
        <f t="shared" si="0"/>
        <v xml:space="preserve"> .</v>
      </c>
      <c r="F34" s="270"/>
      <c r="G34" s="383"/>
      <c r="H34" s="384"/>
    </row>
    <row r="35" spans="2:8" ht="13.5" thickBot="1">
      <c r="B35" s="204">
        <v>29</v>
      </c>
      <c r="C35" s="144" t="s">
        <v>168</v>
      </c>
      <c r="D35" s="145" t="s">
        <v>146</v>
      </c>
      <c r="E35" s="169" t="str">
        <f t="shared" si="0"/>
        <v>Ďurkovič R.</v>
      </c>
      <c r="F35" s="271" t="s">
        <v>138</v>
      </c>
      <c r="G35" s="385" t="s">
        <v>99</v>
      </c>
      <c r="H35" s="386"/>
    </row>
    <row r="36" spans="2:8">
      <c r="B36" s="201">
        <v>30</v>
      </c>
      <c r="C36" s="115" t="s">
        <v>169</v>
      </c>
      <c r="D36" s="114" t="s">
        <v>129</v>
      </c>
      <c r="E36" s="170" t="str">
        <f t="shared" si="0"/>
        <v>Strehársky M.</v>
      </c>
      <c r="F36" s="271" t="s">
        <v>138</v>
      </c>
      <c r="G36" s="387" t="s">
        <v>100</v>
      </c>
      <c r="H36" s="388"/>
    </row>
    <row r="37" spans="2:8">
      <c r="B37" s="201">
        <v>31</v>
      </c>
      <c r="C37" s="113" t="s">
        <v>171</v>
      </c>
      <c r="D37" s="114" t="s">
        <v>172</v>
      </c>
      <c r="E37" s="170" t="str">
        <f t="shared" si="0"/>
        <v>Klimčo M.</v>
      </c>
      <c r="F37" s="272" t="s">
        <v>139</v>
      </c>
      <c r="G37" s="387" t="s">
        <v>101</v>
      </c>
      <c r="H37" s="388"/>
    </row>
    <row r="38" spans="2:8" ht="13.5" thickBot="1">
      <c r="B38" s="203">
        <v>32</v>
      </c>
      <c r="C38" s="146"/>
      <c r="D38" s="147"/>
      <c r="E38" s="171" t="str">
        <f t="shared" si="0"/>
        <v xml:space="preserve"> .</v>
      </c>
      <c r="F38" s="273"/>
      <c r="G38" s="381"/>
      <c r="H38" s="382"/>
    </row>
    <row r="39" spans="2:8">
      <c r="B39" s="204">
        <v>33</v>
      </c>
      <c r="C39" s="236" t="s">
        <v>173</v>
      </c>
      <c r="D39" s="237" t="s">
        <v>179</v>
      </c>
      <c r="E39" s="207" t="str">
        <f t="shared" si="0"/>
        <v>Kondela ľ.</v>
      </c>
      <c r="F39" s="274" t="s">
        <v>153</v>
      </c>
      <c r="G39" s="393" t="s">
        <v>102</v>
      </c>
      <c r="H39" s="394"/>
    </row>
    <row r="40" spans="2:8">
      <c r="B40" s="201">
        <v>34</v>
      </c>
      <c r="C40" s="238" t="s">
        <v>174</v>
      </c>
      <c r="D40" s="239" t="s">
        <v>149</v>
      </c>
      <c r="E40" s="208" t="str">
        <f t="shared" si="0"/>
        <v>Varga P.</v>
      </c>
      <c r="F40" s="275" t="s">
        <v>138</v>
      </c>
      <c r="G40" s="395" t="s">
        <v>103</v>
      </c>
      <c r="H40" s="396"/>
    </row>
    <row r="41" spans="2:8">
      <c r="B41" s="201">
        <v>35</v>
      </c>
      <c r="C41" s="238" t="s">
        <v>175</v>
      </c>
      <c r="D41" s="239" t="s">
        <v>180</v>
      </c>
      <c r="E41" s="208" t="str">
        <f t="shared" si="0"/>
        <v>Sotoniak D.</v>
      </c>
      <c r="F41" s="275" t="s">
        <v>153</v>
      </c>
      <c r="G41" s="395" t="s">
        <v>104</v>
      </c>
      <c r="H41" s="396"/>
    </row>
    <row r="42" spans="2:8" ht="13.5" thickBot="1">
      <c r="B42" s="203">
        <v>36</v>
      </c>
      <c r="C42" s="240"/>
      <c r="D42" s="241"/>
      <c r="E42" s="209" t="str">
        <f t="shared" si="0"/>
        <v xml:space="preserve"> .</v>
      </c>
      <c r="F42" s="276"/>
      <c r="G42" s="397"/>
      <c r="H42" s="398"/>
    </row>
    <row r="43" spans="2:8">
      <c r="B43" s="204">
        <v>37</v>
      </c>
      <c r="C43" s="242" t="s">
        <v>176</v>
      </c>
      <c r="D43" s="243" t="s">
        <v>181</v>
      </c>
      <c r="E43" s="210" t="str">
        <f t="shared" si="0"/>
        <v>Ryšavá P.</v>
      </c>
      <c r="F43" s="277" t="s">
        <v>138</v>
      </c>
      <c r="G43" s="399" t="s">
        <v>105</v>
      </c>
      <c r="H43" s="400"/>
    </row>
    <row r="44" spans="2:8">
      <c r="B44" s="201">
        <v>38</v>
      </c>
      <c r="C44" s="244" t="s">
        <v>177</v>
      </c>
      <c r="D44" s="245" t="s">
        <v>182</v>
      </c>
      <c r="E44" s="211" t="str">
        <f t="shared" si="0"/>
        <v>Soročinová B.</v>
      </c>
      <c r="F44" s="278" t="s">
        <v>153</v>
      </c>
      <c r="G44" s="389" t="s">
        <v>106</v>
      </c>
      <c r="H44" s="390"/>
    </row>
    <row r="45" spans="2:8" ht="13.5" thickBot="1">
      <c r="B45" s="201">
        <v>39</v>
      </c>
      <c r="C45" s="246" t="s">
        <v>178</v>
      </c>
      <c r="D45" s="245" t="s">
        <v>183</v>
      </c>
      <c r="E45" s="211" t="str">
        <f t="shared" si="0"/>
        <v>Suchánek N.</v>
      </c>
      <c r="F45" s="278" t="s">
        <v>153</v>
      </c>
      <c r="G45" s="391" t="s">
        <v>107</v>
      </c>
      <c r="H45" s="392"/>
    </row>
    <row r="46" spans="2:8" ht="13.5" thickBot="1">
      <c r="B46" s="203">
        <v>40</v>
      </c>
      <c r="C46" s="247"/>
      <c r="D46" s="248"/>
      <c r="E46" s="212" t="str">
        <f t="shared" si="0"/>
        <v xml:space="preserve"> .</v>
      </c>
      <c r="F46" s="279"/>
      <c r="G46" s="391"/>
      <c r="H46" s="392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41">
    <mergeCell ref="G44:H44"/>
    <mergeCell ref="G45:H45"/>
    <mergeCell ref="G46:H46"/>
    <mergeCell ref="G39:H39"/>
    <mergeCell ref="G40:H40"/>
    <mergeCell ref="G41:H41"/>
    <mergeCell ref="G42:H42"/>
    <mergeCell ref="G43:H43"/>
    <mergeCell ref="G38:H38"/>
    <mergeCell ref="G33:H33"/>
    <mergeCell ref="G34:H34"/>
    <mergeCell ref="G35:H35"/>
    <mergeCell ref="G36:H36"/>
    <mergeCell ref="G37:H37"/>
    <mergeCell ref="G28:H28"/>
    <mergeCell ref="G29:H29"/>
    <mergeCell ref="G30:H30"/>
    <mergeCell ref="G31:H31"/>
    <mergeCell ref="G32:H32"/>
    <mergeCell ref="G23:H23"/>
    <mergeCell ref="G24:H24"/>
    <mergeCell ref="G25:H25"/>
    <mergeCell ref="G26:H26"/>
    <mergeCell ref="G27:H27"/>
    <mergeCell ref="G20:H20"/>
    <mergeCell ref="G21:H21"/>
    <mergeCell ref="G22:H22"/>
    <mergeCell ref="G11:H11"/>
    <mergeCell ref="G18:H18"/>
    <mergeCell ref="G19:H19"/>
    <mergeCell ref="G12:H12"/>
    <mergeCell ref="G13:H13"/>
    <mergeCell ref="G14:H14"/>
    <mergeCell ref="G15:H15"/>
    <mergeCell ref="G16:H16"/>
    <mergeCell ref="G17:H17"/>
    <mergeCell ref="G6:H6"/>
    <mergeCell ref="G7:H7"/>
    <mergeCell ref="G8:H8"/>
    <mergeCell ref="G9:H9"/>
    <mergeCell ref="G10:H10"/>
  </mergeCells>
  <printOptions gridLine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10"/>
  </sheetPr>
  <dimension ref="A1:P43"/>
  <sheetViews>
    <sheetView showGridLines="0" topLeftCell="A25" zoomScaleNormal="100" workbookViewId="0">
      <selection activeCell="C52" sqref="C52"/>
    </sheetView>
  </sheetViews>
  <sheetFormatPr defaultColWidth="9.140625" defaultRowHeight="12.75"/>
  <cols>
    <col min="1" max="1" width="3.7109375" style="71" customWidth="1"/>
    <col min="2" max="2" width="8.5703125" style="71" customWidth="1"/>
    <col min="3" max="3" width="19.7109375" style="71" customWidth="1"/>
    <col min="4" max="4" width="6.7109375" style="71" customWidth="1"/>
    <col min="5" max="5" width="5.85546875" style="71" customWidth="1"/>
    <col min="6" max="6" width="3.7109375" style="71" customWidth="1"/>
    <col min="7" max="7" width="9" style="71" customWidth="1"/>
    <col min="8" max="8" width="19.7109375" style="71" customWidth="1"/>
    <col min="9" max="9" width="6.7109375" style="71" customWidth="1"/>
    <col min="10" max="10" width="5.85546875" style="71" customWidth="1"/>
    <col min="11" max="11" width="2.7109375" style="71" customWidth="1"/>
    <col min="12" max="16384" width="9.140625" style="71"/>
  </cols>
  <sheetData>
    <row r="1" spans="1:16" ht="30.75" thickBot="1">
      <c r="A1" s="72"/>
      <c r="B1" s="72"/>
      <c r="C1" s="72"/>
      <c r="D1" s="72" t="s">
        <v>50</v>
      </c>
      <c r="E1" s="72"/>
      <c r="F1" s="72"/>
      <c r="G1" s="72"/>
      <c r="H1" s="73"/>
      <c r="I1" s="72" t="str">
        <f>ZOZNAM!E2</f>
        <v/>
      </c>
      <c r="J1" s="72"/>
    </row>
    <row r="2" spans="1:16" ht="15" customHeight="1" thickBot="1">
      <c r="A2" s="74"/>
      <c r="B2" s="404" t="s">
        <v>48</v>
      </c>
      <c r="C2" s="404"/>
      <c r="D2" s="401" t="str">
        <f>IF(ISTEXT(ÚDAJE!C7),ÚDAJE!C7,"")</f>
        <v>MS Jednotlivcov</v>
      </c>
      <c r="E2" s="402"/>
      <c r="F2" s="402"/>
      <c r="G2" s="402"/>
      <c r="H2" s="402"/>
      <c r="I2" s="402"/>
      <c r="J2" s="403"/>
    </row>
    <row r="3" spans="1:16" ht="12.75" customHeigh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6" ht="12.75" customHeight="1">
      <c r="A4" s="75"/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6">
      <c r="G5" s="77"/>
      <c r="H5" s="77"/>
      <c r="I5" s="77"/>
      <c r="J5" s="77"/>
      <c r="K5" s="77"/>
      <c r="L5" s="77"/>
    </row>
    <row r="6" spans="1:16" ht="15.95" customHeight="1">
      <c r="B6" s="78" t="s">
        <v>39</v>
      </c>
      <c r="C6" s="78" t="s">
        <v>108</v>
      </c>
      <c r="D6" s="78"/>
      <c r="E6" s="78"/>
      <c r="F6" s="78"/>
      <c r="G6" s="78" t="s">
        <v>39</v>
      </c>
      <c r="H6" s="78" t="s">
        <v>112</v>
      </c>
      <c r="I6" s="78"/>
      <c r="J6" s="78"/>
      <c r="K6" s="79"/>
      <c r="L6" s="77"/>
    </row>
    <row r="7" spans="1:16" ht="15.95" customHeight="1">
      <c r="B7" s="80" t="s">
        <v>17</v>
      </c>
      <c r="C7" s="81" t="s">
        <v>16</v>
      </c>
      <c r="D7" s="82" t="s">
        <v>15</v>
      </c>
      <c r="E7" s="82"/>
      <c r="F7" s="83"/>
      <c r="G7" s="80" t="s">
        <v>17</v>
      </c>
      <c r="H7" s="81" t="s">
        <v>16</v>
      </c>
      <c r="I7" s="82" t="s">
        <v>15</v>
      </c>
      <c r="J7" s="82"/>
      <c r="K7" s="79"/>
      <c r="L7" s="77"/>
    </row>
    <row r="8" spans="1:16" ht="15.95" customHeight="1">
      <c r="A8" s="84">
        <v>1</v>
      </c>
      <c r="B8" s="85">
        <f>ZOZNAM!B7</f>
        <v>1</v>
      </c>
      <c r="C8" s="86" t="str">
        <f>ZOZNAM!E7</f>
        <v>Opát M.</v>
      </c>
      <c r="D8" s="86" t="str">
        <f>ZOZNAM!F7</f>
        <v>Šk Altius</v>
      </c>
      <c r="E8" s="86"/>
      <c r="F8" s="84"/>
      <c r="G8" s="85">
        <f>ZOZNAM!B23</f>
        <v>17</v>
      </c>
      <c r="H8" s="86" t="str">
        <f>ZOZNAM!E23</f>
        <v>Tižo M.</v>
      </c>
      <c r="I8" s="86" t="str">
        <f>ZOZNAM!F23</f>
        <v>OMD</v>
      </c>
      <c r="J8" s="86"/>
      <c r="K8" s="79"/>
      <c r="L8" s="77"/>
    </row>
    <row r="9" spans="1:16" ht="15.95" customHeight="1">
      <c r="A9" s="84">
        <v>2</v>
      </c>
      <c r="B9" s="85">
        <f>ZOZNAM!B8</f>
        <v>2</v>
      </c>
      <c r="C9" s="86" t="str">
        <f>ZOZNAM!E8</f>
        <v>Jakabovič D.</v>
      </c>
      <c r="D9" s="86" t="str">
        <f>ZOZNAM!F8</f>
        <v>Šk Altius</v>
      </c>
      <c r="E9" s="86"/>
      <c r="F9" s="84"/>
      <c r="G9" s="85">
        <f>ZOZNAM!B24</f>
        <v>18</v>
      </c>
      <c r="H9" s="86" t="str">
        <f>ZOZNAM!E24</f>
        <v>Bielak M.</v>
      </c>
      <c r="I9" s="86" t="str">
        <f>ZOZNAM!F24</f>
        <v>OMD</v>
      </c>
      <c r="J9" s="86"/>
      <c r="K9" s="79"/>
      <c r="L9" s="77"/>
    </row>
    <row r="10" spans="1:16" ht="15.95" customHeight="1">
      <c r="A10" s="84">
        <v>3</v>
      </c>
      <c r="B10" s="85">
        <f>ZOZNAM!B9</f>
        <v>3</v>
      </c>
      <c r="C10" s="86" t="str">
        <f>ZOZNAM!E9</f>
        <v>Fekete A.</v>
      </c>
      <c r="D10" s="86" t="str">
        <f>ZOZNAM!F9</f>
        <v>ZOM Prešov</v>
      </c>
      <c r="E10" s="86"/>
      <c r="F10" s="84"/>
      <c r="G10" s="85">
        <f>ZOZNAM!B25</f>
        <v>19</v>
      </c>
      <c r="H10" s="86" t="str">
        <f>ZOZNAM!E25</f>
        <v>Škvarnová Ľ.</v>
      </c>
      <c r="I10" s="86" t="str">
        <f>ZOZNAM!F25</f>
        <v>OMD</v>
      </c>
      <c r="J10" s="86"/>
      <c r="K10" s="79"/>
      <c r="L10" s="77"/>
    </row>
    <row r="11" spans="1:16" ht="15.95" customHeight="1">
      <c r="A11" s="84">
        <v>4</v>
      </c>
      <c r="B11" s="85">
        <f>ZOZNAM!B10</f>
        <v>4</v>
      </c>
      <c r="C11" s="86" t="str">
        <f>ZOZNAM!E10</f>
        <v xml:space="preserve"> .</v>
      </c>
      <c r="D11" s="86">
        <f>ZOZNAM!F10</f>
        <v>0</v>
      </c>
      <c r="E11" s="86"/>
      <c r="F11" s="87"/>
      <c r="G11" s="85">
        <f>ZOZNAM!B26</f>
        <v>20</v>
      </c>
      <c r="H11" s="86" t="str">
        <f>ZOZNAM!E26</f>
        <v xml:space="preserve"> .</v>
      </c>
      <c r="I11" s="86">
        <f>ZOZNAM!F26</f>
        <v>0</v>
      </c>
      <c r="J11" s="86"/>
      <c r="K11" s="79"/>
      <c r="L11" s="77"/>
    </row>
    <row r="12" spans="1:16" ht="15.95" customHeight="1">
      <c r="A12" s="84">
        <v>5</v>
      </c>
      <c r="B12" s="88"/>
      <c r="F12" s="89"/>
      <c r="G12" s="90"/>
      <c r="H12" s="90"/>
      <c r="I12" s="90"/>
      <c r="J12" s="79"/>
      <c r="K12" s="79"/>
      <c r="L12" s="77"/>
    </row>
    <row r="13" spans="1:16" ht="15.95" customHeight="1">
      <c r="A13" s="84"/>
      <c r="F13" s="89"/>
      <c r="G13" s="79"/>
      <c r="H13" s="79"/>
      <c r="I13" s="79"/>
      <c r="J13" s="79"/>
      <c r="K13" s="79"/>
      <c r="L13" s="77"/>
    </row>
    <row r="14" spans="1:16" ht="15.95" customHeight="1">
      <c r="A14" s="84"/>
      <c r="B14" s="78" t="s">
        <v>39</v>
      </c>
      <c r="C14" s="78" t="s">
        <v>109</v>
      </c>
      <c r="D14" s="78"/>
      <c r="E14" s="78"/>
      <c r="F14" s="91"/>
      <c r="G14" s="78" t="s">
        <v>39</v>
      </c>
      <c r="H14" s="78" t="s">
        <v>115</v>
      </c>
      <c r="I14" s="78"/>
      <c r="J14" s="78"/>
      <c r="K14" s="79"/>
      <c r="L14" s="82"/>
      <c r="M14" s="82"/>
      <c r="N14" s="82"/>
      <c r="O14" s="82"/>
      <c r="P14" s="82"/>
    </row>
    <row r="15" spans="1:16" ht="15.95" customHeight="1">
      <c r="A15" s="84"/>
      <c r="B15" s="80" t="s">
        <v>17</v>
      </c>
      <c r="C15" s="81" t="s">
        <v>16</v>
      </c>
      <c r="D15" s="82" t="s">
        <v>15</v>
      </c>
      <c r="E15" s="82"/>
      <c r="F15" s="91"/>
      <c r="G15" s="80" t="s">
        <v>17</v>
      </c>
      <c r="H15" s="81" t="s">
        <v>16</v>
      </c>
      <c r="I15" s="82" t="s">
        <v>15</v>
      </c>
      <c r="J15" s="82"/>
      <c r="K15" s="79"/>
      <c r="L15" s="249"/>
      <c r="M15" s="249"/>
      <c r="N15" s="82"/>
      <c r="O15" s="82"/>
      <c r="P15" s="82"/>
    </row>
    <row r="16" spans="1:16" ht="15.95" customHeight="1">
      <c r="A16" s="84">
        <v>1</v>
      </c>
      <c r="B16" s="85">
        <f>ZOZNAM!B11</f>
        <v>5</v>
      </c>
      <c r="C16" s="86" t="str">
        <f>ZOZNAM!E11</f>
        <v>Král T.</v>
      </c>
      <c r="D16" s="86" t="str">
        <f>ZOZNAM!F11</f>
        <v>ŠK Victoria</v>
      </c>
      <c r="E16" s="86"/>
      <c r="F16" s="89"/>
      <c r="G16" s="85">
        <f>ZOZNAM!B27</f>
        <v>21</v>
      </c>
      <c r="H16" s="86" t="str">
        <f>ZOZNAM!E27</f>
        <v>Burianek A.</v>
      </c>
      <c r="I16" s="86" t="str">
        <f>ZOZNAM!F27</f>
        <v>Šk Altius</v>
      </c>
      <c r="J16" s="86"/>
      <c r="K16" s="79"/>
      <c r="L16" s="92"/>
      <c r="M16" s="92"/>
      <c r="N16" s="77"/>
      <c r="O16" s="77"/>
      <c r="P16" s="77"/>
    </row>
    <row r="17" spans="1:16" ht="15.95" customHeight="1">
      <c r="A17" s="84">
        <v>2</v>
      </c>
      <c r="B17" s="85">
        <f>ZOZNAM!B12</f>
        <v>6</v>
      </c>
      <c r="C17" s="86" t="str">
        <f>ZOZNAM!E12</f>
        <v>Baláži L.</v>
      </c>
      <c r="D17" s="86" t="str">
        <f>ZOZNAM!F12</f>
        <v>Šk Altius</v>
      </c>
      <c r="E17" s="86"/>
      <c r="F17" s="89"/>
      <c r="G17" s="85">
        <f>ZOZNAM!B28</f>
        <v>22</v>
      </c>
      <c r="H17" s="86" t="str">
        <f>ZOZNAM!E28</f>
        <v>Klohna B.</v>
      </c>
      <c r="I17" s="86" t="str">
        <f>ZOZNAM!F28</f>
        <v>ZOM Prešov</v>
      </c>
      <c r="J17" s="86"/>
      <c r="K17" s="79"/>
      <c r="L17" s="92"/>
      <c r="M17" s="92"/>
      <c r="N17" s="77"/>
      <c r="O17" s="77"/>
      <c r="P17" s="77"/>
    </row>
    <row r="18" spans="1:16" ht="15.95" customHeight="1">
      <c r="A18" s="84">
        <v>3</v>
      </c>
      <c r="B18" s="85">
        <f>ZOZNAM!B13</f>
        <v>7</v>
      </c>
      <c r="C18" s="86" t="str">
        <f>ZOZNAM!E13</f>
        <v>Feketeová A.</v>
      </c>
      <c r="D18" s="86" t="str">
        <f>ZOZNAM!F13</f>
        <v>ZOM Prešov</v>
      </c>
      <c r="E18" s="86"/>
      <c r="F18" s="89"/>
      <c r="G18" s="85">
        <f>ZOZNAM!B29</f>
        <v>23</v>
      </c>
      <c r="H18" s="86" t="str">
        <f>ZOZNAM!E29</f>
        <v>Rostašová E.</v>
      </c>
      <c r="I18" s="86" t="str">
        <f>ZOZNAM!F29</f>
        <v>Šk Altius</v>
      </c>
      <c r="J18" s="86"/>
      <c r="K18" s="79"/>
      <c r="L18" s="92"/>
      <c r="M18" s="92"/>
      <c r="N18" s="77"/>
      <c r="O18" s="77"/>
      <c r="P18" s="77"/>
    </row>
    <row r="19" spans="1:16" ht="15.95" customHeight="1">
      <c r="A19" s="84">
        <v>4</v>
      </c>
      <c r="B19" s="85">
        <f>ZOZNAM!B14</f>
        <v>8</v>
      </c>
      <c r="C19" s="86" t="str">
        <f>ZOZNAM!E14</f>
        <v xml:space="preserve"> .</v>
      </c>
      <c r="D19" s="86">
        <f>ZOZNAM!F14</f>
        <v>0</v>
      </c>
      <c r="E19" s="86"/>
      <c r="F19" s="89"/>
      <c r="G19" s="85">
        <f>ZOZNAM!B30</f>
        <v>24</v>
      </c>
      <c r="H19" s="86" t="str">
        <f>ZOZNAM!E30</f>
        <v xml:space="preserve"> .</v>
      </c>
      <c r="I19" s="86">
        <f>ZOZNAM!F30</f>
        <v>0</v>
      </c>
      <c r="J19" s="86"/>
      <c r="K19" s="79"/>
      <c r="L19" s="92"/>
      <c r="M19" s="92"/>
      <c r="N19" s="77"/>
      <c r="O19" s="77"/>
      <c r="P19" s="77"/>
    </row>
    <row r="20" spans="1:16" ht="15.95" customHeight="1">
      <c r="A20" s="84">
        <v>5</v>
      </c>
      <c r="B20" s="88"/>
      <c r="F20" s="89"/>
      <c r="G20" s="90"/>
      <c r="H20" s="90"/>
      <c r="I20" s="90"/>
      <c r="J20" s="79"/>
      <c r="K20" s="79"/>
      <c r="L20" s="77"/>
    </row>
    <row r="21" spans="1:16" ht="15.95" customHeight="1">
      <c r="A21" s="84"/>
      <c r="F21" s="89"/>
      <c r="G21" s="79"/>
      <c r="H21" s="79"/>
      <c r="I21" s="79"/>
      <c r="J21" s="79"/>
      <c r="K21" s="79"/>
      <c r="L21" s="82"/>
      <c r="M21" s="82"/>
      <c r="N21" s="82"/>
      <c r="O21" s="82"/>
    </row>
    <row r="22" spans="1:16" ht="15.95" customHeight="1">
      <c r="A22" s="84"/>
      <c r="B22" s="78" t="s">
        <v>39</v>
      </c>
      <c r="C22" s="78" t="s">
        <v>110</v>
      </c>
      <c r="D22" s="78"/>
      <c r="E22" s="78"/>
      <c r="F22" s="91"/>
      <c r="G22" s="78" t="s">
        <v>39</v>
      </c>
      <c r="H22" s="78" t="s">
        <v>116</v>
      </c>
      <c r="I22" s="78"/>
      <c r="J22" s="78"/>
      <c r="K22" s="79"/>
      <c r="L22" s="82"/>
      <c r="M22" s="82"/>
      <c r="N22" s="82"/>
      <c r="O22" s="82"/>
    </row>
    <row r="23" spans="1:16" ht="15.95" customHeight="1">
      <c r="A23" s="84"/>
      <c r="B23" s="80" t="s">
        <v>17</v>
      </c>
      <c r="C23" s="81" t="s">
        <v>16</v>
      </c>
      <c r="D23" s="82" t="s">
        <v>15</v>
      </c>
      <c r="E23" s="82"/>
      <c r="F23" s="91"/>
      <c r="G23" s="80" t="s">
        <v>17</v>
      </c>
      <c r="H23" s="81" t="s">
        <v>16</v>
      </c>
      <c r="I23" s="82" t="s">
        <v>15</v>
      </c>
      <c r="J23" s="82"/>
      <c r="K23" s="79"/>
      <c r="L23" s="249"/>
      <c r="M23" s="82"/>
      <c r="N23" s="82"/>
      <c r="O23" s="82"/>
    </row>
    <row r="24" spans="1:16" ht="15.95" customHeight="1">
      <c r="A24" s="84">
        <v>1</v>
      </c>
      <c r="B24" s="85">
        <f>ZOZNAM!B15</f>
        <v>9</v>
      </c>
      <c r="C24" s="86" t="str">
        <f>ZOZNAM!E15</f>
        <v>Mezík R.</v>
      </c>
      <c r="D24" s="86" t="str">
        <f>ZOZNAM!F15</f>
        <v>Šk Altius</v>
      </c>
      <c r="E24" s="86"/>
      <c r="F24" s="89"/>
      <c r="G24" s="85">
        <f>ZOZNAM!B31</f>
        <v>25</v>
      </c>
      <c r="H24" s="86" t="str">
        <f>ZOZNAM!E31</f>
        <v>Andrejčík S.</v>
      </c>
      <c r="I24" s="86" t="str">
        <f>ZOZNAM!F31</f>
        <v>ŠK Victoria</v>
      </c>
      <c r="J24" s="86"/>
      <c r="K24" s="79"/>
      <c r="L24" s="92"/>
      <c r="M24" s="77"/>
      <c r="N24" s="77"/>
      <c r="O24" s="77"/>
    </row>
    <row r="25" spans="1:16" ht="15.95" customHeight="1">
      <c r="A25" s="84">
        <v>2</v>
      </c>
      <c r="B25" s="85">
        <f>ZOZNAM!B16</f>
        <v>10</v>
      </c>
      <c r="C25" s="86" t="str">
        <f>ZOZNAM!E16</f>
        <v>Minarech P.</v>
      </c>
      <c r="D25" s="86" t="str">
        <f>ZOZNAM!F16</f>
        <v>Šk Altius</v>
      </c>
      <c r="E25" s="86"/>
      <c r="F25" s="89"/>
      <c r="G25" s="85">
        <f>ZOZNAM!B32</f>
        <v>26</v>
      </c>
      <c r="H25" s="86" t="str">
        <f>ZOZNAM!E32</f>
        <v>Balcová M.</v>
      </c>
      <c r="I25" s="86" t="str">
        <f>ZOZNAM!F32</f>
        <v>Šk Altius</v>
      </c>
      <c r="J25" s="86"/>
      <c r="K25" s="79"/>
      <c r="L25" s="92"/>
      <c r="M25" s="77"/>
      <c r="N25" s="77"/>
      <c r="O25" s="77"/>
    </row>
    <row r="26" spans="1:16" ht="15.95" customHeight="1">
      <c r="A26" s="84">
        <v>3</v>
      </c>
      <c r="B26" s="85">
        <f>ZOZNAM!B17</f>
        <v>11</v>
      </c>
      <c r="C26" s="86" t="str">
        <f>ZOZNAM!E17</f>
        <v>Kudláčová K.</v>
      </c>
      <c r="D26" s="86" t="str">
        <f>ZOZNAM!F17</f>
        <v>ZOM Prešov</v>
      </c>
      <c r="E26" s="86"/>
      <c r="F26" s="87"/>
      <c r="G26" s="85">
        <f>ZOZNAM!B33</f>
        <v>27</v>
      </c>
      <c r="H26" s="86" t="str">
        <f>ZOZNAM!E33</f>
        <v>Burian M.</v>
      </c>
      <c r="I26" s="86" t="str">
        <f>ZOZNAM!F33</f>
        <v>Šk Altius</v>
      </c>
      <c r="J26" s="86"/>
      <c r="K26" s="79"/>
      <c r="L26" s="92"/>
      <c r="M26" s="77"/>
      <c r="N26" s="77"/>
      <c r="O26" s="77"/>
    </row>
    <row r="27" spans="1:16" ht="15.95" customHeight="1">
      <c r="A27" s="84">
        <v>4</v>
      </c>
      <c r="B27" s="85">
        <f>ZOZNAM!B18</f>
        <v>12</v>
      </c>
      <c r="C27" s="86" t="str">
        <f>ZOZNAM!E18</f>
        <v xml:space="preserve"> .</v>
      </c>
      <c r="D27" s="86">
        <f>ZOZNAM!F18</f>
        <v>0</v>
      </c>
      <c r="E27" s="86"/>
      <c r="F27" s="89"/>
      <c r="G27" s="85">
        <f>ZOZNAM!B34</f>
        <v>28</v>
      </c>
      <c r="H27" s="86" t="str">
        <f>ZOZNAM!E34</f>
        <v xml:space="preserve"> .</v>
      </c>
      <c r="I27" s="86">
        <f>ZOZNAM!F34</f>
        <v>0</v>
      </c>
      <c r="J27" s="86"/>
      <c r="K27" s="79"/>
      <c r="L27" s="92"/>
      <c r="M27" s="77"/>
      <c r="N27" s="77"/>
      <c r="O27" s="77"/>
    </row>
    <row r="28" spans="1:16" ht="15.95" customHeight="1">
      <c r="A28" s="84">
        <v>5</v>
      </c>
      <c r="B28" s="92"/>
      <c r="C28" s="77"/>
      <c r="D28" s="77"/>
      <c r="E28" s="77"/>
      <c r="F28" s="89"/>
      <c r="G28" s="90"/>
      <c r="H28" s="90"/>
      <c r="I28" s="90"/>
      <c r="J28" s="79"/>
      <c r="K28" s="93"/>
    </row>
    <row r="29" spans="1:16" ht="15.95" customHeight="1">
      <c r="A29" s="84"/>
      <c r="B29" s="77"/>
      <c r="C29" s="77"/>
      <c r="D29" s="77"/>
      <c r="E29" s="77"/>
      <c r="F29" s="89"/>
      <c r="G29" s="79"/>
      <c r="H29" s="79"/>
      <c r="I29" s="79"/>
      <c r="J29" s="79"/>
      <c r="K29" s="93"/>
    </row>
    <row r="30" spans="1:16" ht="15.95" customHeight="1">
      <c r="A30" s="84"/>
      <c r="B30" s="78" t="s">
        <v>39</v>
      </c>
      <c r="C30" s="78" t="s">
        <v>111</v>
      </c>
      <c r="D30" s="78"/>
      <c r="E30" s="78"/>
      <c r="F30" s="91"/>
      <c r="G30" s="78" t="s">
        <v>39</v>
      </c>
      <c r="H30" s="78" t="s">
        <v>117</v>
      </c>
      <c r="I30" s="78"/>
      <c r="J30" s="78"/>
      <c r="K30" s="93"/>
    </row>
    <row r="31" spans="1:16" ht="15.95" customHeight="1">
      <c r="A31" s="84"/>
      <c r="B31" s="80" t="s">
        <v>17</v>
      </c>
      <c r="C31" s="81" t="s">
        <v>16</v>
      </c>
      <c r="D31" s="82" t="s">
        <v>15</v>
      </c>
      <c r="E31" s="82"/>
      <c r="F31" s="91"/>
      <c r="G31" s="80" t="s">
        <v>17</v>
      </c>
      <c r="H31" s="81" t="s">
        <v>16</v>
      </c>
      <c r="I31" s="82" t="s">
        <v>15</v>
      </c>
      <c r="J31" s="82"/>
      <c r="K31" s="93"/>
    </row>
    <row r="32" spans="1:16" ht="15.95" customHeight="1">
      <c r="A32" s="84">
        <v>1</v>
      </c>
      <c r="B32" s="85">
        <f>ZOZNAM!B19</f>
        <v>13</v>
      </c>
      <c r="C32" s="86" t="str">
        <f>ZOZNAM!E19</f>
        <v>Kurilák R.</v>
      </c>
      <c r="D32" s="86" t="str">
        <f>ZOZNAM!F19</f>
        <v>ZOM Prešov</v>
      </c>
      <c r="E32" s="86"/>
      <c r="F32" s="89"/>
      <c r="G32" s="85">
        <f>ZOZNAM!B35</f>
        <v>29</v>
      </c>
      <c r="H32" s="86" t="str">
        <f>ZOZNAM!E35</f>
        <v>Ďurkovič R.</v>
      </c>
      <c r="I32" s="86" t="str">
        <f>ZOZNAM!F35</f>
        <v>Šk Altius</v>
      </c>
      <c r="J32" s="86"/>
      <c r="K32" s="93"/>
    </row>
    <row r="33" spans="1:11" ht="15.95" customHeight="1">
      <c r="A33" s="84">
        <v>2</v>
      </c>
      <c r="B33" s="85">
        <f>ZOZNAM!B20</f>
        <v>14</v>
      </c>
      <c r="C33" s="86" t="str">
        <f>ZOZNAM!E20</f>
        <v>Jankechová E.</v>
      </c>
      <c r="D33" s="86" t="str">
        <f>ZOZNAM!F20</f>
        <v>OMD</v>
      </c>
      <c r="E33" s="86"/>
      <c r="F33" s="89"/>
      <c r="G33" s="85">
        <f>ZOZNAM!B36</f>
        <v>30</v>
      </c>
      <c r="H33" s="86" t="str">
        <f>ZOZNAM!E36</f>
        <v>Strehársky M.</v>
      </c>
      <c r="I33" s="86" t="str">
        <f>ZOZNAM!F36</f>
        <v>Šk Altius</v>
      </c>
      <c r="J33" s="86"/>
      <c r="K33" s="93"/>
    </row>
    <row r="34" spans="1:11" ht="15.95" customHeight="1">
      <c r="A34" s="84">
        <v>3</v>
      </c>
      <c r="B34" s="85">
        <f>ZOZNAM!B21</f>
        <v>15</v>
      </c>
      <c r="C34" s="86" t="str">
        <f>ZOZNAM!E21</f>
        <v>Breznay M.</v>
      </c>
      <c r="D34" s="86" t="str">
        <f>ZOZNAM!F21</f>
        <v>ZOM Prešov</v>
      </c>
      <c r="E34" s="86"/>
      <c r="F34" s="87"/>
      <c r="G34" s="85">
        <f>ZOZNAM!B37</f>
        <v>31</v>
      </c>
      <c r="H34" s="86" t="str">
        <f>ZOZNAM!E37</f>
        <v>Klimčo M.</v>
      </c>
      <c r="I34" s="86" t="str">
        <f>ZOZNAM!F37</f>
        <v>ZOM Prešov</v>
      </c>
      <c r="J34" s="86"/>
      <c r="K34" s="93"/>
    </row>
    <row r="35" spans="1:11" ht="15.95" customHeight="1">
      <c r="A35" s="84">
        <v>4</v>
      </c>
      <c r="B35" s="85">
        <f>ZOZNAM!B22</f>
        <v>16</v>
      </c>
      <c r="C35" s="86" t="str">
        <f>ZOZNAM!E22</f>
        <v xml:space="preserve"> .</v>
      </c>
      <c r="D35" s="86">
        <f>ZOZNAM!F22</f>
        <v>0</v>
      </c>
      <c r="E35" s="86"/>
      <c r="F35" s="84"/>
      <c r="G35" s="85">
        <f>ZOZNAM!B38</f>
        <v>32</v>
      </c>
      <c r="H35" s="86" t="str">
        <f>ZOZNAM!E38</f>
        <v xml:space="preserve"> .</v>
      </c>
      <c r="I35" s="86">
        <f>ZOZNAM!F38</f>
        <v>0</v>
      </c>
      <c r="J35" s="86"/>
      <c r="K35" s="93"/>
    </row>
    <row r="36" spans="1:11" ht="15.95" customHeight="1">
      <c r="A36" s="84">
        <v>5</v>
      </c>
      <c r="B36" s="92"/>
      <c r="C36" s="77"/>
      <c r="D36" s="77"/>
      <c r="E36" s="77"/>
      <c r="F36" s="84"/>
      <c r="G36" s="94"/>
      <c r="H36" s="94"/>
      <c r="I36" s="94"/>
      <c r="J36" s="93"/>
      <c r="K36" s="93"/>
    </row>
    <row r="37" spans="1:11">
      <c r="B37" s="95"/>
      <c r="C37" s="95"/>
    </row>
    <row r="38" spans="1:11">
      <c r="B38" s="78" t="s">
        <v>39</v>
      </c>
      <c r="C38" s="78" t="s">
        <v>113</v>
      </c>
      <c r="D38" s="78"/>
      <c r="E38" s="78"/>
      <c r="F38" s="91"/>
      <c r="G38" s="78" t="s">
        <v>39</v>
      </c>
      <c r="H38" s="78" t="s">
        <v>114</v>
      </c>
      <c r="I38" s="78"/>
      <c r="J38" s="78"/>
    </row>
    <row r="39" spans="1:11">
      <c r="B39" s="80" t="s">
        <v>17</v>
      </c>
      <c r="C39" s="81" t="s">
        <v>16</v>
      </c>
      <c r="D39" s="82" t="s">
        <v>15</v>
      </c>
      <c r="E39" s="82"/>
      <c r="F39" s="91"/>
      <c r="G39" s="80" t="s">
        <v>17</v>
      </c>
      <c r="H39" s="81" t="s">
        <v>16</v>
      </c>
      <c r="I39" s="82" t="s">
        <v>15</v>
      </c>
      <c r="J39" s="82"/>
    </row>
    <row r="40" spans="1:11">
      <c r="B40" s="85">
        <f>ZOZNAM!B39</f>
        <v>33</v>
      </c>
      <c r="C40" s="86" t="str">
        <f>ZOZNAM!E39</f>
        <v>Kondela ľ.</v>
      </c>
      <c r="D40" s="86" t="str">
        <f>ZOZNAM!F39</f>
        <v>OMD</v>
      </c>
      <c r="E40" s="86"/>
      <c r="F40" s="89"/>
      <c r="G40" s="85">
        <f>ZOZNAM!B43</f>
        <v>37</v>
      </c>
      <c r="H40" s="86" t="str">
        <f>ZOZNAM!E43</f>
        <v>Ryšavá P.</v>
      </c>
      <c r="I40" s="86" t="str">
        <f>ZOZNAM!F43</f>
        <v>Šk Altius</v>
      </c>
      <c r="J40" s="86"/>
    </row>
    <row r="41" spans="1:11">
      <c r="B41" s="85">
        <f>ZOZNAM!B40</f>
        <v>34</v>
      </c>
      <c r="C41" s="86" t="str">
        <f>ZOZNAM!E40</f>
        <v>Varga P.</v>
      </c>
      <c r="D41" s="86" t="str">
        <f>ZOZNAM!F40</f>
        <v>Šk Altius</v>
      </c>
      <c r="E41" s="86"/>
      <c r="F41" s="89"/>
      <c r="G41" s="85">
        <f>ZOZNAM!B44</f>
        <v>38</v>
      </c>
      <c r="H41" s="86" t="str">
        <f>ZOZNAM!E44</f>
        <v>Soročinová B.</v>
      </c>
      <c r="I41" s="86" t="str">
        <f>ZOZNAM!F44</f>
        <v>OMD</v>
      </c>
      <c r="J41" s="86"/>
    </row>
    <row r="42" spans="1:11">
      <c r="B42" s="85">
        <f>ZOZNAM!B41</f>
        <v>35</v>
      </c>
      <c r="C42" s="86" t="str">
        <f>ZOZNAM!E41</f>
        <v>Sotoniak D.</v>
      </c>
      <c r="D42" s="86" t="str">
        <f>ZOZNAM!F41</f>
        <v>OMD</v>
      </c>
      <c r="E42" s="86"/>
      <c r="F42" s="87"/>
      <c r="G42" s="85">
        <f>ZOZNAM!B45</f>
        <v>39</v>
      </c>
      <c r="H42" s="86" t="str">
        <f>ZOZNAM!E45</f>
        <v>Suchánek N.</v>
      </c>
      <c r="I42" s="86" t="str">
        <f>ZOZNAM!F45</f>
        <v>OMD</v>
      </c>
      <c r="J42" s="86"/>
    </row>
    <row r="43" spans="1:11">
      <c r="B43" s="85">
        <f>ZOZNAM!B42</f>
        <v>36</v>
      </c>
      <c r="C43" s="86" t="str">
        <f>ZOZNAM!E42</f>
        <v xml:space="preserve"> .</v>
      </c>
      <c r="D43" s="86">
        <f>ZOZNAM!F42</f>
        <v>0</v>
      </c>
      <c r="E43" s="86"/>
      <c r="F43" s="84"/>
      <c r="G43" s="85">
        <f>ZOZNAM!B46</f>
        <v>40</v>
      </c>
      <c r="H43" s="86" t="str">
        <f>ZOZNAM!E46</f>
        <v xml:space="preserve"> .</v>
      </c>
      <c r="I43" s="86">
        <f>ZOZNAM!F46</f>
        <v>0</v>
      </c>
      <c r="J43" s="86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D2:J2"/>
    <mergeCell ref="B2:C2"/>
  </mergeCells>
  <conditionalFormatting sqref="G12:J12 G20:J20 G28:J28 G36:J36">
    <cfRule type="expression" dxfId="107" priority="152" stopIfTrue="1">
      <formula>ISERROR($G12)</formula>
    </cfRule>
  </conditionalFormatting>
  <conditionalFormatting sqref="B20:D20 B36:D36 B28:D28 B8:D12">
    <cfRule type="expression" dxfId="106" priority="153" stopIfTrue="1">
      <formula>ISERROR($B8)</formula>
    </cfRule>
  </conditionalFormatting>
  <conditionalFormatting sqref="B6:C6">
    <cfRule type="expression" dxfId="105" priority="154" stopIfTrue="1">
      <formula>ISERROR($B8)</formula>
    </cfRule>
  </conditionalFormatting>
  <conditionalFormatting sqref="B7:D7">
    <cfRule type="expression" dxfId="104" priority="155" stopIfTrue="1">
      <formula>ISERROR($B8)</formula>
    </cfRule>
  </conditionalFormatting>
  <conditionalFormatting sqref="I16">
    <cfRule type="expression" dxfId="103" priority="116" stopIfTrue="1">
      <formula>ISERROR($B16)</formula>
    </cfRule>
  </conditionalFormatting>
  <conditionalFormatting sqref="G14:H14">
    <cfRule type="expression" dxfId="102" priority="117" stopIfTrue="1">
      <formula>ISERROR($B16)</formula>
    </cfRule>
  </conditionalFormatting>
  <conditionalFormatting sqref="G15:I15">
    <cfRule type="expression" dxfId="101" priority="118" stopIfTrue="1">
      <formula>ISERROR($B16)</formula>
    </cfRule>
  </conditionalFormatting>
  <conditionalFormatting sqref="G16">
    <cfRule type="expression" dxfId="100" priority="115" stopIfTrue="1">
      <formula>ISERROR($B16)</formula>
    </cfRule>
  </conditionalFormatting>
  <conditionalFormatting sqref="H16">
    <cfRule type="expression" dxfId="99" priority="111" stopIfTrue="1">
      <formula>ISERROR($B16)</formula>
    </cfRule>
  </conditionalFormatting>
  <conditionalFormatting sqref="I8">
    <cfRule type="expression" dxfId="98" priority="105" stopIfTrue="1">
      <formula>ISERROR($B8)</formula>
    </cfRule>
  </conditionalFormatting>
  <conditionalFormatting sqref="G6:H6">
    <cfRule type="expression" dxfId="97" priority="106" stopIfTrue="1">
      <formula>ISERROR($B8)</formula>
    </cfRule>
  </conditionalFormatting>
  <conditionalFormatting sqref="G7:I7">
    <cfRule type="expression" dxfId="96" priority="107" stopIfTrue="1">
      <formula>ISERROR($B8)</formula>
    </cfRule>
  </conditionalFormatting>
  <conditionalFormatting sqref="G8">
    <cfRule type="expression" dxfId="95" priority="104" stopIfTrue="1">
      <formula>ISERROR($B8)</formula>
    </cfRule>
  </conditionalFormatting>
  <conditionalFormatting sqref="H8">
    <cfRule type="expression" dxfId="94" priority="100" stopIfTrue="1">
      <formula>ISERROR($B8)</formula>
    </cfRule>
  </conditionalFormatting>
  <conditionalFormatting sqref="G22:H22">
    <cfRule type="expression" dxfId="93" priority="95" stopIfTrue="1">
      <formula>ISERROR($B24)</formula>
    </cfRule>
  </conditionalFormatting>
  <conditionalFormatting sqref="G23:I23">
    <cfRule type="expression" dxfId="92" priority="96" stopIfTrue="1">
      <formula>ISERROR($B24)</formula>
    </cfRule>
  </conditionalFormatting>
  <conditionalFormatting sqref="I32">
    <cfRule type="expression" dxfId="91" priority="83" stopIfTrue="1">
      <formula>ISERROR($B32)</formula>
    </cfRule>
  </conditionalFormatting>
  <conditionalFormatting sqref="G30:H30">
    <cfRule type="expression" dxfId="90" priority="84" stopIfTrue="1">
      <formula>ISERROR($B32)</formula>
    </cfRule>
  </conditionalFormatting>
  <conditionalFormatting sqref="G31:I31">
    <cfRule type="expression" dxfId="89" priority="85" stopIfTrue="1">
      <formula>ISERROR($B32)</formula>
    </cfRule>
  </conditionalFormatting>
  <conditionalFormatting sqref="G32">
    <cfRule type="expression" dxfId="88" priority="82" stopIfTrue="1">
      <formula>ISERROR($B32)</formula>
    </cfRule>
  </conditionalFormatting>
  <conditionalFormatting sqref="H32">
    <cfRule type="expression" dxfId="87" priority="78" stopIfTrue="1">
      <formula>ISERROR($B32)</formula>
    </cfRule>
  </conditionalFormatting>
  <conditionalFormatting sqref="I9:I11">
    <cfRule type="expression" dxfId="86" priority="74" stopIfTrue="1">
      <formula>ISERROR($B9)</formula>
    </cfRule>
  </conditionalFormatting>
  <conditionalFormatting sqref="G9:G11">
    <cfRule type="expression" dxfId="85" priority="73" stopIfTrue="1">
      <formula>ISERROR($B9)</formula>
    </cfRule>
  </conditionalFormatting>
  <conditionalFormatting sqref="H9:H11">
    <cfRule type="expression" dxfId="84" priority="72" stopIfTrue="1">
      <formula>ISERROR($B9)</formula>
    </cfRule>
  </conditionalFormatting>
  <conditionalFormatting sqref="L14">
    <cfRule type="expression" dxfId="83" priority="68" stopIfTrue="1">
      <formula>ISERROR($B16)</formula>
    </cfRule>
  </conditionalFormatting>
  <conditionalFormatting sqref="L16">
    <cfRule type="expression" dxfId="82" priority="66" stopIfTrue="1">
      <formula>ISERROR($B16)</formula>
    </cfRule>
  </conditionalFormatting>
  <conditionalFormatting sqref="L15">
    <cfRule type="expression" dxfId="81" priority="67" stopIfTrue="1">
      <formula>ISERROR($B16)</formula>
    </cfRule>
  </conditionalFormatting>
  <conditionalFormatting sqref="L17:L19">
    <cfRule type="expression" dxfId="80" priority="65" stopIfTrue="1">
      <formula>ISERROR($B17)</formula>
    </cfRule>
  </conditionalFormatting>
  <conditionalFormatting sqref="B14:C14">
    <cfRule type="expression" dxfId="79" priority="64" stopIfTrue="1">
      <formula>ISERROR($B16)</formula>
    </cfRule>
  </conditionalFormatting>
  <conditionalFormatting sqref="B16:D16">
    <cfRule type="expression" dxfId="78" priority="62" stopIfTrue="1">
      <formula>ISERROR($B16)</formula>
    </cfRule>
  </conditionalFormatting>
  <conditionalFormatting sqref="B15:D15">
    <cfRule type="expression" dxfId="77" priority="63" stopIfTrue="1">
      <formula>ISERROR($B16)</formula>
    </cfRule>
  </conditionalFormatting>
  <conditionalFormatting sqref="B17:D19">
    <cfRule type="expression" dxfId="76" priority="61" stopIfTrue="1">
      <formula>ISERROR($B17)</formula>
    </cfRule>
  </conditionalFormatting>
  <conditionalFormatting sqref="L21:M21">
    <cfRule type="expression" dxfId="75" priority="59" stopIfTrue="1">
      <formula>ISERROR($B23)</formula>
    </cfRule>
  </conditionalFormatting>
  <conditionalFormatting sqref="M14:N14">
    <cfRule type="expression" dxfId="74" priority="47" stopIfTrue="1">
      <formula>ISERROR($B16)</formula>
    </cfRule>
  </conditionalFormatting>
  <conditionalFormatting sqref="M16:O16">
    <cfRule type="expression" dxfId="73" priority="45" stopIfTrue="1">
      <formula>ISERROR($B16)</formula>
    </cfRule>
  </conditionalFormatting>
  <conditionalFormatting sqref="M15:O15">
    <cfRule type="expression" dxfId="72" priority="46" stopIfTrue="1">
      <formula>ISERROR($B16)</formula>
    </cfRule>
  </conditionalFormatting>
  <conditionalFormatting sqref="M17:O19">
    <cfRule type="expression" dxfId="71" priority="44" stopIfTrue="1">
      <formula>ISERROR($B17)</formula>
    </cfRule>
  </conditionalFormatting>
  <conditionalFormatting sqref="B22:C22">
    <cfRule type="expression" dxfId="70" priority="43" stopIfTrue="1">
      <formula>ISERROR($B24)</formula>
    </cfRule>
  </conditionalFormatting>
  <conditionalFormatting sqref="B24:D24">
    <cfRule type="expression" dxfId="69" priority="41" stopIfTrue="1">
      <formula>ISERROR($B24)</formula>
    </cfRule>
  </conditionalFormatting>
  <conditionalFormatting sqref="B23:D23">
    <cfRule type="expression" dxfId="68" priority="42" stopIfTrue="1">
      <formula>ISERROR($B24)</formula>
    </cfRule>
  </conditionalFormatting>
  <conditionalFormatting sqref="B25:D27">
    <cfRule type="expression" dxfId="67" priority="39" stopIfTrue="1">
      <formula>ISERROR($B25)</formula>
    </cfRule>
  </conditionalFormatting>
  <conditionalFormatting sqref="L22:M22">
    <cfRule type="expression" dxfId="66" priority="38" stopIfTrue="1">
      <formula>ISERROR($B24)</formula>
    </cfRule>
  </conditionalFormatting>
  <conditionalFormatting sqref="L24:N24">
    <cfRule type="expression" dxfId="65" priority="36" stopIfTrue="1">
      <formula>ISERROR($B24)</formula>
    </cfRule>
  </conditionalFormatting>
  <conditionalFormatting sqref="L23:N23">
    <cfRule type="expression" dxfId="64" priority="37" stopIfTrue="1">
      <formula>ISERROR($B24)</formula>
    </cfRule>
  </conditionalFormatting>
  <conditionalFormatting sqref="L25:N27">
    <cfRule type="expression" dxfId="63" priority="35" stopIfTrue="1">
      <formula>ISERROR($B25)</formula>
    </cfRule>
  </conditionalFormatting>
  <conditionalFormatting sqref="B30:C30">
    <cfRule type="expression" dxfId="62" priority="34" stopIfTrue="1">
      <formula>ISERROR($B32)</formula>
    </cfRule>
  </conditionalFormatting>
  <conditionalFormatting sqref="B32:D32">
    <cfRule type="expression" dxfId="61" priority="32" stopIfTrue="1">
      <formula>ISERROR($B32)</formula>
    </cfRule>
  </conditionalFormatting>
  <conditionalFormatting sqref="B31:D31">
    <cfRule type="expression" dxfId="60" priority="33" stopIfTrue="1">
      <formula>ISERROR($B32)</formula>
    </cfRule>
  </conditionalFormatting>
  <conditionalFormatting sqref="B33:D35">
    <cfRule type="expression" dxfId="59" priority="30" stopIfTrue="1">
      <formula>ISERROR($B33)</formula>
    </cfRule>
  </conditionalFormatting>
  <conditionalFormatting sqref="I17:I19">
    <cfRule type="expression" dxfId="58" priority="29" stopIfTrue="1">
      <formula>ISERROR($B17)</formula>
    </cfRule>
  </conditionalFormatting>
  <conditionalFormatting sqref="G17:G19">
    <cfRule type="expression" dxfId="57" priority="28" stopIfTrue="1">
      <formula>ISERROR($B17)</formula>
    </cfRule>
  </conditionalFormatting>
  <conditionalFormatting sqref="H17:H19">
    <cfRule type="expression" dxfId="56" priority="27" stopIfTrue="1">
      <formula>ISERROR($B17)</formula>
    </cfRule>
  </conditionalFormatting>
  <conditionalFormatting sqref="I24">
    <cfRule type="expression" dxfId="55" priority="23" stopIfTrue="1">
      <formula>ISERROR($B24)</formula>
    </cfRule>
  </conditionalFormatting>
  <conditionalFormatting sqref="G24">
    <cfRule type="expression" dxfId="54" priority="22" stopIfTrue="1">
      <formula>ISERROR($B24)</formula>
    </cfRule>
  </conditionalFormatting>
  <conditionalFormatting sqref="H24">
    <cfRule type="expression" dxfId="53" priority="21" stopIfTrue="1">
      <formula>ISERROR($B24)</formula>
    </cfRule>
  </conditionalFormatting>
  <conditionalFormatting sqref="I25:I27">
    <cfRule type="expression" dxfId="52" priority="20" stopIfTrue="1">
      <formula>ISERROR($B25)</formula>
    </cfRule>
  </conditionalFormatting>
  <conditionalFormatting sqref="G25:G27">
    <cfRule type="expression" dxfId="51" priority="19" stopIfTrue="1">
      <formula>ISERROR($B25)</formula>
    </cfRule>
  </conditionalFormatting>
  <conditionalFormatting sqref="H25:H27">
    <cfRule type="expression" dxfId="50" priority="18" stopIfTrue="1">
      <formula>ISERROR($B25)</formula>
    </cfRule>
  </conditionalFormatting>
  <conditionalFormatting sqref="I33:I35">
    <cfRule type="expression" dxfId="49" priority="17" stopIfTrue="1">
      <formula>ISERROR($B33)</formula>
    </cfRule>
  </conditionalFormatting>
  <conditionalFormatting sqref="G33:G35">
    <cfRule type="expression" dxfId="48" priority="16" stopIfTrue="1">
      <formula>ISERROR($B33)</formula>
    </cfRule>
  </conditionalFormatting>
  <conditionalFormatting sqref="H33:H35">
    <cfRule type="expression" dxfId="47" priority="15" stopIfTrue="1">
      <formula>ISERROR($B33)</formula>
    </cfRule>
  </conditionalFormatting>
  <conditionalFormatting sqref="D8:E35">
    <cfRule type="cellIs" dxfId="46" priority="14" operator="equal">
      <formula>0</formula>
    </cfRule>
  </conditionalFormatting>
  <conditionalFormatting sqref="I40">
    <cfRule type="expression" dxfId="45" priority="11" stopIfTrue="1">
      <formula>ISERROR($B40)</formula>
    </cfRule>
  </conditionalFormatting>
  <conditionalFormatting sqref="G38:H38">
    <cfRule type="expression" dxfId="44" priority="12" stopIfTrue="1">
      <formula>ISERROR($B40)</formula>
    </cfRule>
  </conditionalFormatting>
  <conditionalFormatting sqref="G39:I39">
    <cfRule type="expression" dxfId="43" priority="13" stopIfTrue="1">
      <formula>ISERROR($B40)</formula>
    </cfRule>
  </conditionalFormatting>
  <conditionalFormatting sqref="G40">
    <cfRule type="expression" dxfId="42" priority="10" stopIfTrue="1">
      <formula>ISERROR($B40)</formula>
    </cfRule>
  </conditionalFormatting>
  <conditionalFormatting sqref="H40">
    <cfRule type="expression" dxfId="41" priority="9" stopIfTrue="1">
      <formula>ISERROR($B40)</formula>
    </cfRule>
  </conditionalFormatting>
  <conditionalFormatting sqref="B38:C38">
    <cfRule type="expression" dxfId="40" priority="8" stopIfTrue="1">
      <formula>ISERROR($B40)</formula>
    </cfRule>
  </conditionalFormatting>
  <conditionalFormatting sqref="B40:D40">
    <cfRule type="expression" dxfId="39" priority="6" stopIfTrue="1">
      <formula>ISERROR($B40)</formula>
    </cfRule>
  </conditionalFormatting>
  <conditionalFormatting sqref="B39:D39">
    <cfRule type="expression" dxfId="38" priority="7" stopIfTrue="1">
      <formula>ISERROR($B40)</formula>
    </cfRule>
  </conditionalFormatting>
  <conditionalFormatting sqref="B41:D43">
    <cfRule type="expression" dxfId="37" priority="5" stopIfTrue="1">
      <formula>ISERROR($B41)</formula>
    </cfRule>
  </conditionalFormatting>
  <conditionalFormatting sqref="I41:I43">
    <cfRule type="expression" dxfId="36" priority="4" stopIfTrue="1">
      <formula>ISERROR($B41)</formula>
    </cfRule>
  </conditionalFormatting>
  <conditionalFormatting sqref="G41:G43">
    <cfRule type="expression" dxfId="35" priority="3" stopIfTrue="1">
      <formula>ISERROR($B41)</formula>
    </cfRule>
  </conditionalFormatting>
  <conditionalFormatting sqref="H41:H43">
    <cfRule type="expression" dxfId="34" priority="2" stopIfTrue="1">
      <formula>ISERROR($B41)</formula>
    </cfRule>
  </conditionalFormatting>
  <conditionalFormatting sqref="D38:E43">
    <cfRule type="cellIs" dxfId="33" priority="1" operator="equal">
      <formula>0</formula>
    </cfRule>
  </conditionalFormatting>
  <printOptions gridLines="1"/>
  <pageMargins left="0.78749999999999998" right="0.78749999999999998" top="0.98402777777777772" bottom="0.98402777777777772" header="0.51180555555555551" footer="0.51180555555555551"/>
  <pageSetup paperSize="9" scale="7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showWhiteSpace="0" topLeftCell="A38" zoomScale="60" zoomScaleNormal="60" zoomScalePageLayoutView="35" workbookViewId="0">
      <selection activeCell="B51" sqref="B51:C51"/>
    </sheetView>
  </sheetViews>
  <sheetFormatPr defaultRowHeight="15"/>
  <cols>
    <col min="1" max="1" width="20.85546875" style="186" customWidth="1"/>
    <col min="2" max="3" width="17.7109375" style="198" customWidth="1"/>
    <col min="4" max="9" width="38.7109375" style="186" customWidth="1"/>
    <col min="10" max="10" width="6.7109375" style="186" customWidth="1"/>
    <col min="11" max="250" width="9.140625" style="186"/>
    <col min="251" max="251" width="14.7109375" style="186" customWidth="1"/>
    <col min="252" max="252" width="14.5703125" style="186" customWidth="1"/>
    <col min="253" max="259" width="27.7109375" style="186" customWidth="1"/>
    <col min="260" max="260" width="9.140625" style="186"/>
    <col min="261" max="261" width="0" style="186" hidden="1" customWidth="1"/>
    <col min="262" max="506" width="9.140625" style="186"/>
    <col min="507" max="507" width="14.7109375" style="186" customWidth="1"/>
    <col min="508" max="508" width="14.5703125" style="186" customWidth="1"/>
    <col min="509" max="515" width="27.7109375" style="186" customWidth="1"/>
    <col min="516" max="516" width="9.140625" style="186"/>
    <col min="517" max="517" width="0" style="186" hidden="1" customWidth="1"/>
    <col min="518" max="762" width="9.140625" style="186"/>
    <col min="763" max="763" width="14.7109375" style="186" customWidth="1"/>
    <col min="764" max="764" width="14.5703125" style="186" customWidth="1"/>
    <col min="765" max="771" width="27.7109375" style="186" customWidth="1"/>
    <col min="772" max="772" width="9.140625" style="186"/>
    <col min="773" max="773" width="0" style="186" hidden="1" customWidth="1"/>
    <col min="774" max="1018" width="9.140625" style="186"/>
    <col min="1019" max="1019" width="14.7109375" style="186" customWidth="1"/>
    <col min="1020" max="1020" width="14.5703125" style="186" customWidth="1"/>
    <col min="1021" max="1027" width="27.7109375" style="186" customWidth="1"/>
    <col min="1028" max="1028" width="9.140625" style="186"/>
    <col min="1029" max="1029" width="0" style="186" hidden="1" customWidth="1"/>
    <col min="1030" max="1274" width="9.140625" style="186"/>
    <col min="1275" max="1275" width="14.7109375" style="186" customWidth="1"/>
    <col min="1276" max="1276" width="14.5703125" style="186" customWidth="1"/>
    <col min="1277" max="1283" width="27.7109375" style="186" customWidth="1"/>
    <col min="1284" max="1284" width="9.140625" style="186"/>
    <col min="1285" max="1285" width="0" style="186" hidden="1" customWidth="1"/>
    <col min="1286" max="1530" width="9.140625" style="186"/>
    <col min="1531" max="1531" width="14.7109375" style="186" customWidth="1"/>
    <col min="1532" max="1532" width="14.5703125" style="186" customWidth="1"/>
    <col min="1533" max="1539" width="27.7109375" style="186" customWidth="1"/>
    <col min="1540" max="1540" width="9.140625" style="186"/>
    <col min="1541" max="1541" width="0" style="186" hidden="1" customWidth="1"/>
    <col min="1542" max="1786" width="9.140625" style="186"/>
    <col min="1787" max="1787" width="14.7109375" style="186" customWidth="1"/>
    <col min="1788" max="1788" width="14.5703125" style="186" customWidth="1"/>
    <col min="1789" max="1795" width="27.7109375" style="186" customWidth="1"/>
    <col min="1796" max="1796" width="9.140625" style="186"/>
    <col min="1797" max="1797" width="0" style="186" hidden="1" customWidth="1"/>
    <col min="1798" max="2042" width="9.140625" style="186"/>
    <col min="2043" max="2043" width="14.7109375" style="186" customWidth="1"/>
    <col min="2044" max="2044" width="14.5703125" style="186" customWidth="1"/>
    <col min="2045" max="2051" width="27.7109375" style="186" customWidth="1"/>
    <col min="2052" max="2052" width="9.140625" style="186"/>
    <col min="2053" max="2053" width="0" style="186" hidden="1" customWidth="1"/>
    <col min="2054" max="2298" width="9.140625" style="186"/>
    <col min="2299" max="2299" width="14.7109375" style="186" customWidth="1"/>
    <col min="2300" max="2300" width="14.5703125" style="186" customWidth="1"/>
    <col min="2301" max="2307" width="27.7109375" style="186" customWidth="1"/>
    <col min="2308" max="2308" width="9.140625" style="186"/>
    <col min="2309" max="2309" width="0" style="186" hidden="1" customWidth="1"/>
    <col min="2310" max="2554" width="9.140625" style="186"/>
    <col min="2555" max="2555" width="14.7109375" style="186" customWidth="1"/>
    <col min="2556" max="2556" width="14.5703125" style="186" customWidth="1"/>
    <col min="2557" max="2563" width="27.7109375" style="186" customWidth="1"/>
    <col min="2564" max="2564" width="9.140625" style="186"/>
    <col min="2565" max="2565" width="0" style="186" hidden="1" customWidth="1"/>
    <col min="2566" max="2810" width="9.140625" style="186"/>
    <col min="2811" max="2811" width="14.7109375" style="186" customWidth="1"/>
    <col min="2812" max="2812" width="14.5703125" style="186" customWidth="1"/>
    <col min="2813" max="2819" width="27.7109375" style="186" customWidth="1"/>
    <col min="2820" max="2820" width="9.140625" style="186"/>
    <col min="2821" max="2821" width="0" style="186" hidden="1" customWidth="1"/>
    <col min="2822" max="3066" width="9.140625" style="186"/>
    <col min="3067" max="3067" width="14.7109375" style="186" customWidth="1"/>
    <col min="3068" max="3068" width="14.5703125" style="186" customWidth="1"/>
    <col min="3069" max="3075" width="27.7109375" style="186" customWidth="1"/>
    <col min="3076" max="3076" width="9.140625" style="186"/>
    <col min="3077" max="3077" width="0" style="186" hidden="1" customWidth="1"/>
    <col min="3078" max="3322" width="9.140625" style="186"/>
    <col min="3323" max="3323" width="14.7109375" style="186" customWidth="1"/>
    <col min="3324" max="3324" width="14.5703125" style="186" customWidth="1"/>
    <col min="3325" max="3331" width="27.7109375" style="186" customWidth="1"/>
    <col min="3332" max="3332" width="9.140625" style="186"/>
    <col min="3333" max="3333" width="0" style="186" hidden="1" customWidth="1"/>
    <col min="3334" max="3578" width="9.140625" style="186"/>
    <col min="3579" max="3579" width="14.7109375" style="186" customWidth="1"/>
    <col min="3580" max="3580" width="14.5703125" style="186" customWidth="1"/>
    <col min="3581" max="3587" width="27.7109375" style="186" customWidth="1"/>
    <col min="3588" max="3588" width="9.140625" style="186"/>
    <col min="3589" max="3589" width="0" style="186" hidden="1" customWidth="1"/>
    <col min="3590" max="3834" width="9.140625" style="186"/>
    <col min="3835" max="3835" width="14.7109375" style="186" customWidth="1"/>
    <col min="3836" max="3836" width="14.5703125" style="186" customWidth="1"/>
    <col min="3837" max="3843" width="27.7109375" style="186" customWidth="1"/>
    <col min="3844" max="3844" width="9.140625" style="186"/>
    <col min="3845" max="3845" width="0" style="186" hidden="1" customWidth="1"/>
    <col min="3846" max="4090" width="9.140625" style="186"/>
    <col min="4091" max="4091" width="14.7109375" style="186" customWidth="1"/>
    <col min="4092" max="4092" width="14.5703125" style="186" customWidth="1"/>
    <col min="4093" max="4099" width="27.7109375" style="186" customWidth="1"/>
    <col min="4100" max="4100" width="9.140625" style="186"/>
    <col min="4101" max="4101" width="0" style="186" hidden="1" customWidth="1"/>
    <col min="4102" max="4346" width="9.140625" style="186"/>
    <col min="4347" max="4347" width="14.7109375" style="186" customWidth="1"/>
    <col min="4348" max="4348" width="14.5703125" style="186" customWidth="1"/>
    <col min="4349" max="4355" width="27.7109375" style="186" customWidth="1"/>
    <col min="4356" max="4356" width="9.140625" style="186"/>
    <col min="4357" max="4357" width="0" style="186" hidden="1" customWidth="1"/>
    <col min="4358" max="4602" width="9.140625" style="186"/>
    <col min="4603" max="4603" width="14.7109375" style="186" customWidth="1"/>
    <col min="4604" max="4604" width="14.5703125" style="186" customWidth="1"/>
    <col min="4605" max="4611" width="27.7109375" style="186" customWidth="1"/>
    <col min="4612" max="4612" width="9.140625" style="186"/>
    <col min="4613" max="4613" width="0" style="186" hidden="1" customWidth="1"/>
    <col min="4614" max="4858" width="9.140625" style="186"/>
    <col min="4859" max="4859" width="14.7109375" style="186" customWidth="1"/>
    <col min="4860" max="4860" width="14.5703125" style="186" customWidth="1"/>
    <col min="4861" max="4867" width="27.7109375" style="186" customWidth="1"/>
    <col min="4868" max="4868" width="9.140625" style="186"/>
    <col min="4869" max="4869" width="0" style="186" hidden="1" customWidth="1"/>
    <col min="4870" max="5114" width="9.140625" style="186"/>
    <col min="5115" max="5115" width="14.7109375" style="186" customWidth="1"/>
    <col min="5116" max="5116" width="14.5703125" style="186" customWidth="1"/>
    <col min="5117" max="5123" width="27.7109375" style="186" customWidth="1"/>
    <col min="5124" max="5124" width="9.140625" style="186"/>
    <col min="5125" max="5125" width="0" style="186" hidden="1" customWidth="1"/>
    <col min="5126" max="5370" width="9.140625" style="186"/>
    <col min="5371" max="5371" width="14.7109375" style="186" customWidth="1"/>
    <col min="5372" max="5372" width="14.5703125" style="186" customWidth="1"/>
    <col min="5373" max="5379" width="27.7109375" style="186" customWidth="1"/>
    <col min="5380" max="5380" width="9.140625" style="186"/>
    <col min="5381" max="5381" width="0" style="186" hidden="1" customWidth="1"/>
    <col min="5382" max="5626" width="9.140625" style="186"/>
    <col min="5627" max="5627" width="14.7109375" style="186" customWidth="1"/>
    <col min="5628" max="5628" width="14.5703125" style="186" customWidth="1"/>
    <col min="5629" max="5635" width="27.7109375" style="186" customWidth="1"/>
    <col min="5636" max="5636" width="9.140625" style="186"/>
    <col min="5637" max="5637" width="0" style="186" hidden="1" customWidth="1"/>
    <col min="5638" max="5882" width="9.140625" style="186"/>
    <col min="5883" max="5883" width="14.7109375" style="186" customWidth="1"/>
    <col min="5884" max="5884" width="14.5703125" style="186" customWidth="1"/>
    <col min="5885" max="5891" width="27.7109375" style="186" customWidth="1"/>
    <col min="5892" max="5892" width="9.140625" style="186"/>
    <col min="5893" max="5893" width="0" style="186" hidden="1" customWidth="1"/>
    <col min="5894" max="6138" width="9.140625" style="186"/>
    <col min="6139" max="6139" width="14.7109375" style="186" customWidth="1"/>
    <col min="6140" max="6140" width="14.5703125" style="186" customWidth="1"/>
    <col min="6141" max="6147" width="27.7109375" style="186" customWidth="1"/>
    <col min="6148" max="6148" width="9.140625" style="186"/>
    <col min="6149" max="6149" width="0" style="186" hidden="1" customWidth="1"/>
    <col min="6150" max="6394" width="9.140625" style="186"/>
    <col min="6395" max="6395" width="14.7109375" style="186" customWidth="1"/>
    <col min="6396" max="6396" width="14.5703125" style="186" customWidth="1"/>
    <col min="6397" max="6403" width="27.7109375" style="186" customWidth="1"/>
    <col min="6404" max="6404" width="9.140625" style="186"/>
    <col min="6405" max="6405" width="0" style="186" hidden="1" customWidth="1"/>
    <col min="6406" max="6650" width="9.140625" style="186"/>
    <col min="6651" max="6651" width="14.7109375" style="186" customWidth="1"/>
    <col min="6652" max="6652" width="14.5703125" style="186" customWidth="1"/>
    <col min="6653" max="6659" width="27.7109375" style="186" customWidth="1"/>
    <col min="6660" max="6660" width="9.140625" style="186"/>
    <col min="6661" max="6661" width="0" style="186" hidden="1" customWidth="1"/>
    <col min="6662" max="6906" width="9.140625" style="186"/>
    <col min="6907" max="6907" width="14.7109375" style="186" customWidth="1"/>
    <col min="6908" max="6908" width="14.5703125" style="186" customWidth="1"/>
    <col min="6909" max="6915" width="27.7109375" style="186" customWidth="1"/>
    <col min="6916" max="6916" width="9.140625" style="186"/>
    <col min="6917" max="6917" width="0" style="186" hidden="1" customWidth="1"/>
    <col min="6918" max="7162" width="9.140625" style="186"/>
    <col min="7163" max="7163" width="14.7109375" style="186" customWidth="1"/>
    <col min="7164" max="7164" width="14.5703125" style="186" customWidth="1"/>
    <col min="7165" max="7171" width="27.7109375" style="186" customWidth="1"/>
    <col min="7172" max="7172" width="9.140625" style="186"/>
    <col min="7173" max="7173" width="0" style="186" hidden="1" customWidth="1"/>
    <col min="7174" max="7418" width="9.140625" style="186"/>
    <col min="7419" max="7419" width="14.7109375" style="186" customWidth="1"/>
    <col min="7420" max="7420" width="14.5703125" style="186" customWidth="1"/>
    <col min="7421" max="7427" width="27.7109375" style="186" customWidth="1"/>
    <col min="7428" max="7428" width="9.140625" style="186"/>
    <col min="7429" max="7429" width="0" style="186" hidden="1" customWidth="1"/>
    <col min="7430" max="7674" width="9.140625" style="186"/>
    <col min="7675" max="7675" width="14.7109375" style="186" customWidth="1"/>
    <col min="7676" max="7676" width="14.5703125" style="186" customWidth="1"/>
    <col min="7677" max="7683" width="27.7109375" style="186" customWidth="1"/>
    <col min="7684" max="7684" width="9.140625" style="186"/>
    <col min="7685" max="7685" width="0" style="186" hidden="1" customWidth="1"/>
    <col min="7686" max="7930" width="9.140625" style="186"/>
    <col min="7931" max="7931" width="14.7109375" style="186" customWidth="1"/>
    <col min="7932" max="7932" width="14.5703125" style="186" customWidth="1"/>
    <col min="7933" max="7939" width="27.7109375" style="186" customWidth="1"/>
    <col min="7940" max="7940" width="9.140625" style="186"/>
    <col min="7941" max="7941" width="0" style="186" hidden="1" customWidth="1"/>
    <col min="7942" max="8186" width="9.140625" style="186"/>
    <col min="8187" max="8187" width="14.7109375" style="186" customWidth="1"/>
    <col min="8188" max="8188" width="14.5703125" style="186" customWidth="1"/>
    <col min="8189" max="8195" width="27.7109375" style="186" customWidth="1"/>
    <col min="8196" max="8196" width="9.140625" style="186"/>
    <col min="8197" max="8197" width="0" style="186" hidden="1" customWidth="1"/>
    <col min="8198" max="8442" width="9.140625" style="186"/>
    <col min="8443" max="8443" width="14.7109375" style="186" customWidth="1"/>
    <col min="8444" max="8444" width="14.5703125" style="186" customWidth="1"/>
    <col min="8445" max="8451" width="27.7109375" style="186" customWidth="1"/>
    <col min="8452" max="8452" width="9.140625" style="186"/>
    <col min="8453" max="8453" width="0" style="186" hidden="1" customWidth="1"/>
    <col min="8454" max="8698" width="9.140625" style="186"/>
    <col min="8699" max="8699" width="14.7109375" style="186" customWidth="1"/>
    <col min="8700" max="8700" width="14.5703125" style="186" customWidth="1"/>
    <col min="8701" max="8707" width="27.7109375" style="186" customWidth="1"/>
    <col min="8708" max="8708" width="9.140625" style="186"/>
    <col min="8709" max="8709" width="0" style="186" hidden="1" customWidth="1"/>
    <col min="8710" max="8954" width="9.140625" style="186"/>
    <col min="8955" max="8955" width="14.7109375" style="186" customWidth="1"/>
    <col min="8956" max="8956" width="14.5703125" style="186" customWidth="1"/>
    <col min="8957" max="8963" width="27.7109375" style="186" customWidth="1"/>
    <col min="8964" max="8964" width="9.140625" style="186"/>
    <col min="8965" max="8965" width="0" style="186" hidden="1" customWidth="1"/>
    <col min="8966" max="9210" width="9.140625" style="186"/>
    <col min="9211" max="9211" width="14.7109375" style="186" customWidth="1"/>
    <col min="9212" max="9212" width="14.5703125" style="186" customWidth="1"/>
    <col min="9213" max="9219" width="27.7109375" style="186" customWidth="1"/>
    <col min="9220" max="9220" width="9.140625" style="186"/>
    <col min="9221" max="9221" width="0" style="186" hidden="1" customWidth="1"/>
    <col min="9222" max="9466" width="9.140625" style="186"/>
    <col min="9467" max="9467" width="14.7109375" style="186" customWidth="1"/>
    <col min="9468" max="9468" width="14.5703125" style="186" customWidth="1"/>
    <col min="9469" max="9475" width="27.7109375" style="186" customWidth="1"/>
    <col min="9476" max="9476" width="9.140625" style="186"/>
    <col min="9477" max="9477" width="0" style="186" hidden="1" customWidth="1"/>
    <col min="9478" max="9722" width="9.140625" style="186"/>
    <col min="9723" max="9723" width="14.7109375" style="186" customWidth="1"/>
    <col min="9724" max="9724" width="14.5703125" style="186" customWidth="1"/>
    <col min="9725" max="9731" width="27.7109375" style="186" customWidth="1"/>
    <col min="9732" max="9732" width="9.140625" style="186"/>
    <col min="9733" max="9733" width="0" style="186" hidden="1" customWidth="1"/>
    <col min="9734" max="9978" width="9.140625" style="186"/>
    <col min="9979" max="9979" width="14.7109375" style="186" customWidth="1"/>
    <col min="9980" max="9980" width="14.5703125" style="186" customWidth="1"/>
    <col min="9981" max="9987" width="27.7109375" style="186" customWidth="1"/>
    <col min="9988" max="9988" width="9.140625" style="186"/>
    <col min="9989" max="9989" width="0" style="186" hidden="1" customWidth="1"/>
    <col min="9990" max="10234" width="9.140625" style="186"/>
    <col min="10235" max="10235" width="14.7109375" style="186" customWidth="1"/>
    <col min="10236" max="10236" width="14.5703125" style="186" customWidth="1"/>
    <col min="10237" max="10243" width="27.7109375" style="186" customWidth="1"/>
    <col min="10244" max="10244" width="9.140625" style="186"/>
    <col min="10245" max="10245" width="0" style="186" hidden="1" customWidth="1"/>
    <col min="10246" max="10490" width="9.140625" style="186"/>
    <col min="10491" max="10491" width="14.7109375" style="186" customWidth="1"/>
    <col min="10492" max="10492" width="14.5703125" style="186" customWidth="1"/>
    <col min="10493" max="10499" width="27.7109375" style="186" customWidth="1"/>
    <col min="10500" max="10500" width="9.140625" style="186"/>
    <col min="10501" max="10501" width="0" style="186" hidden="1" customWidth="1"/>
    <col min="10502" max="10746" width="9.140625" style="186"/>
    <col min="10747" max="10747" width="14.7109375" style="186" customWidth="1"/>
    <col min="10748" max="10748" width="14.5703125" style="186" customWidth="1"/>
    <col min="10749" max="10755" width="27.7109375" style="186" customWidth="1"/>
    <col min="10756" max="10756" width="9.140625" style="186"/>
    <col min="10757" max="10757" width="0" style="186" hidden="1" customWidth="1"/>
    <col min="10758" max="11002" width="9.140625" style="186"/>
    <col min="11003" max="11003" width="14.7109375" style="186" customWidth="1"/>
    <col min="11004" max="11004" width="14.5703125" style="186" customWidth="1"/>
    <col min="11005" max="11011" width="27.7109375" style="186" customWidth="1"/>
    <col min="11012" max="11012" width="9.140625" style="186"/>
    <col min="11013" max="11013" width="0" style="186" hidden="1" customWidth="1"/>
    <col min="11014" max="11258" width="9.140625" style="186"/>
    <col min="11259" max="11259" width="14.7109375" style="186" customWidth="1"/>
    <col min="11260" max="11260" width="14.5703125" style="186" customWidth="1"/>
    <col min="11261" max="11267" width="27.7109375" style="186" customWidth="1"/>
    <col min="11268" max="11268" width="9.140625" style="186"/>
    <col min="11269" max="11269" width="0" style="186" hidden="1" customWidth="1"/>
    <col min="11270" max="11514" width="9.140625" style="186"/>
    <col min="11515" max="11515" width="14.7109375" style="186" customWidth="1"/>
    <col min="11516" max="11516" width="14.5703125" style="186" customWidth="1"/>
    <col min="11517" max="11523" width="27.7109375" style="186" customWidth="1"/>
    <col min="11524" max="11524" width="9.140625" style="186"/>
    <col min="11525" max="11525" width="0" style="186" hidden="1" customWidth="1"/>
    <col min="11526" max="11770" width="9.140625" style="186"/>
    <col min="11771" max="11771" width="14.7109375" style="186" customWidth="1"/>
    <col min="11772" max="11772" width="14.5703125" style="186" customWidth="1"/>
    <col min="11773" max="11779" width="27.7109375" style="186" customWidth="1"/>
    <col min="11780" max="11780" width="9.140625" style="186"/>
    <col min="11781" max="11781" width="0" style="186" hidden="1" customWidth="1"/>
    <col min="11782" max="12026" width="9.140625" style="186"/>
    <col min="12027" max="12027" width="14.7109375" style="186" customWidth="1"/>
    <col min="12028" max="12028" width="14.5703125" style="186" customWidth="1"/>
    <col min="12029" max="12035" width="27.7109375" style="186" customWidth="1"/>
    <col min="12036" max="12036" width="9.140625" style="186"/>
    <col min="12037" max="12037" width="0" style="186" hidden="1" customWidth="1"/>
    <col min="12038" max="12282" width="9.140625" style="186"/>
    <col min="12283" max="12283" width="14.7109375" style="186" customWidth="1"/>
    <col min="12284" max="12284" width="14.5703125" style="186" customWidth="1"/>
    <col min="12285" max="12291" width="27.7109375" style="186" customWidth="1"/>
    <col min="12292" max="12292" width="9.140625" style="186"/>
    <col min="12293" max="12293" width="0" style="186" hidden="1" customWidth="1"/>
    <col min="12294" max="12538" width="9.140625" style="186"/>
    <col min="12539" max="12539" width="14.7109375" style="186" customWidth="1"/>
    <col min="12540" max="12540" width="14.5703125" style="186" customWidth="1"/>
    <col min="12541" max="12547" width="27.7109375" style="186" customWidth="1"/>
    <col min="12548" max="12548" width="9.140625" style="186"/>
    <col min="12549" max="12549" width="0" style="186" hidden="1" customWidth="1"/>
    <col min="12550" max="12794" width="9.140625" style="186"/>
    <col min="12795" max="12795" width="14.7109375" style="186" customWidth="1"/>
    <col min="12796" max="12796" width="14.5703125" style="186" customWidth="1"/>
    <col min="12797" max="12803" width="27.7109375" style="186" customWidth="1"/>
    <col min="12804" max="12804" width="9.140625" style="186"/>
    <col min="12805" max="12805" width="0" style="186" hidden="1" customWidth="1"/>
    <col min="12806" max="13050" width="9.140625" style="186"/>
    <col min="13051" max="13051" width="14.7109375" style="186" customWidth="1"/>
    <col min="13052" max="13052" width="14.5703125" style="186" customWidth="1"/>
    <col min="13053" max="13059" width="27.7109375" style="186" customWidth="1"/>
    <col min="13060" max="13060" width="9.140625" style="186"/>
    <col min="13061" max="13061" width="0" style="186" hidden="1" customWidth="1"/>
    <col min="13062" max="13306" width="9.140625" style="186"/>
    <col min="13307" max="13307" width="14.7109375" style="186" customWidth="1"/>
    <col min="13308" max="13308" width="14.5703125" style="186" customWidth="1"/>
    <col min="13309" max="13315" width="27.7109375" style="186" customWidth="1"/>
    <col min="13316" max="13316" width="9.140625" style="186"/>
    <col min="13317" max="13317" width="0" style="186" hidden="1" customWidth="1"/>
    <col min="13318" max="13562" width="9.140625" style="186"/>
    <col min="13563" max="13563" width="14.7109375" style="186" customWidth="1"/>
    <col min="13564" max="13564" width="14.5703125" style="186" customWidth="1"/>
    <col min="13565" max="13571" width="27.7109375" style="186" customWidth="1"/>
    <col min="13572" max="13572" width="9.140625" style="186"/>
    <col min="13573" max="13573" width="0" style="186" hidden="1" customWidth="1"/>
    <col min="13574" max="13818" width="9.140625" style="186"/>
    <col min="13819" max="13819" width="14.7109375" style="186" customWidth="1"/>
    <col min="13820" max="13820" width="14.5703125" style="186" customWidth="1"/>
    <col min="13821" max="13827" width="27.7109375" style="186" customWidth="1"/>
    <col min="13828" max="13828" width="9.140625" style="186"/>
    <col min="13829" max="13829" width="0" style="186" hidden="1" customWidth="1"/>
    <col min="13830" max="14074" width="9.140625" style="186"/>
    <col min="14075" max="14075" width="14.7109375" style="186" customWidth="1"/>
    <col min="14076" max="14076" width="14.5703125" style="186" customWidth="1"/>
    <col min="14077" max="14083" width="27.7109375" style="186" customWidth="1"/>
    <col min="14084" max="14084" width="9.140625" style="186"/>
    <col min="14085" max="14085" width="0" style="186" hidden="1" customWidth="1"/>
    <col min="14086" max="14330" width="9.140625" style="186"/>
    <col min="14331" max="14331" width="14.7109375" style="186" customWidth="1"/>
    <col min="14332" max="14332" width="14.5703125" style="186" customWidth="1"/>
    <col min="14333" max="14339" width="27.7109375" style="186" customWidth="1"/>
    <col min="14340" max="14340" width="9.140625" style="186"/>
    <col min="14341" max="14341" width="0" style="186" hidden="1" customWidth="1"/>
    <col min="14342" max="14586" width="9.140625" style="186"/>
    <col min="14587" max="14587" width="14.7109375" style="186" customWidth="1"/>
    <col min="14588" max="14588" width="14.5703125" style="186" customWidth="1"/>
    <col min="14589" max="14595" width="27.7109375" style="186" customWidth="1"/>
    <col min="14596" max="14596" width="9.140625" style="186"/>
    <col min="14597" max="14597" width="0" style="186" hidden="1" customWidth="1"/>
    <col min="14598" max="14842" width="9.140625" style="186"/>
    <col min="14843" max="14843" width="14.7109375" style="186" customWidth="1"/>
    <col min="14844" max="14844" width="14.5703125" style="186" customWidth="1"/>
    <col min="14845" max="14851" width="27.7109375" style="186" customWidth="1"/>
    <col min="14852" max="14852" width="9.140625" style="186"/>
    <col min="14853" max="14853" width="0" style="186" hidden="1" customWidth="1"/>
    <col min="14854" max="15098" width="9.140625" style="186"/>
    <col min="15099" max="15099" width="14.7109375" style="186" customWidth="1"/>
    <col min="15100" max="15100" width="14.5703125" style="186" customWidth="1"/>
    <col min="15101" max="15107" width="27.7109375" style="186" customWidth="1"/>
    <col min="15108" max="15108" width="9.140625" style="186"/>
    <col min="15109" max="15109" width="0" style="186" hidden="1" customWidth="1"/>
    <col min="15110" max="15354" width="9.140625" style="186"/>
    <col min="15355" max="15355" width="14.7109375" style="186" customWidth="1"/>
    <col min="15356" max="15356" width="14.5703125" style="186" customWidth="1"/>
    <col min="15357" max="15363" width="27.7109375" style="186" customWidth="1"/>
    <col min="15364" max="15364" width="9.140625" style="186"/>
    <col min="15365" max="15365" width="0" style="186" hidden="1" customWidth="1"/>
    <col min="15366" max="15610" width="9.140625" style="186"/>
    <col min="15611" max="15611" width="14.7109375" style="186" customWidth="1"/>
    <col min="15612" max="15612" width="14.5703125" style="186" customWidth="1"/>
    <col min="15613" max="15619" width="27.7109375" style="186" customWidth="1"/>
    <col min="15620" max="15620" width="9.140625" style="186"/>
    <col min="15621" max="15621" width="0" style="186" hidden="1" customWidth="1"/>
    <col min="15622" max="15866" width="9.140625" style="186"/>
    <col min="15867" max="15867" width="14.7109375" style="186" customWidth="1"/>
    <col min="15868" max="15868" width="14.5703125" style="186" customWidth="1"/>
    <col min="15869" max="15875" width="27.7109375" style="186" customWidth="1"/>
    <col min="15876" max="15876" width="9.140625" style="186"/>
    <col min="15877" max="15877" width="0" style="186" hidden="1" customWidth="1"/>
    <col min="15878" max="16122" width="9.140625" style="186"/>
    <col min="16123" max="16123" width="14.7109375" style="186" customWidth="1"/>
    <col min="16124" max="16124" width="14.5703125" style="186" customWidth="1"/>
    <col min="16125" max="16131" width="27.7109375" style="186" customWidth="1"/>
    <col min="16132" max="16132" width="9.140625" style="186"/>
    <col min="16133" max="16133" width="0" style="186" hidden="1" customWidth="1"/>
    <col min="16134" max="16384" width="9.140625" style="186"/>
  </cols>
  <sheetData>
    <row r="1" spans="1:10" s="185" customFormat="1" ht="29.25" customHeight="1">
      <c r="A1" s="286"/>
      <c r="B1" s="432" t="s">
        <v>210</v>
      </c>
      <c r="C1" s="432"/>
      <c r="D1" s="432"/>
      <c r="E1" s="432"/>
      <c r="F1" s="432"/>
      <c r="G1" s="432"/>
      <c r="H1" s="432"/>
      <c r="I1" s="432"/>
    </row>
    <row r="2" spans="1:10" s="185" customFormat="1" ht="20.100000000000001" customHeight="1">
      <c r="A2" s="286"/>
      <c r="B2" s="432"/>
      <c r="C2" s="432"/>
      <c r="D2" s="432"/>
      <c r="E2" s="432"/>
      <c r="F2" s="432"/>
      <c r="G2" s="432"/>
      <c r="H2" s="432"/>
      <c r="I2" s="432"/>
    </row>
    <row r="3" spans="1:10" s="185" customFormat="1" ht="24" customHeight="1">
      <c r="A3" s="286"/>
      <c r="B3" s="433"/>
      <c r="C3" s="433"/>
      <c r="D3" s="433"/>
      <c r="E3" s="433"/>
      <c r="F3" s="433"/>
      <c r="G3" s="433"/>
      <c r="H3" s="433"/>
      <c r="I3" s="433"/>
    </row>
    <row r="4" spans="1:10" s="185" customFormat="1" ht="40.15" customHeight="1">
      <c r="A4" s="286"/>
      <c r="B4" s="429" t="s">
        <v>77</v>
      </c>
      <c r="C4" s="430"/>
      <c r="D4" s="430"/>
      <c r="E4" s="430"/>
      <c r="F4" s="430"/>
      <c r="G4" s="430"/>
      <c r="H4" s="430"/>
      <c r="I4" s="431"/>
    </row>
    <row r="5" spans="1:10" s="185" customFormat="1" ht="40.15" customHeight="1">
      <c r="A5" s="286"/>
      <c r="B5" s="287" t="s">
        <v>52</v>
      </c>
      <c r="C5" s="288" t="s">
        <v>53</v>
      </c>
      <c r="D5" s="288" t="s">
        <v>54</v>
      </c>
      <c r="E5" s="288" t="s">
        <v>55</v>
      </c>
      <c r="F5" s="288" t="s">
        <v>56</v>
      </c>
      <c r="G5" s="288" t="s">
        <v>57</v>
      </c>
      <c r="H5" s="289" t="s">
        <v>58</v>
      </c>
      <c r="I5" s="290" t="s">
        <v>197</v>
      </c>
    </row>
    <row r="6" spans="1:10" ht="40.15" customHeight="1" thickBot="1">
      <c r="A6" s="291"/>
      <c r="B6" s="425">
        <v>0.35416666666666669</v>
      </c>
      <c r="C6" s="426"/>
      <c r="D6" s="425" t="s">
        <v>59</v>
      </c>
      <c r="E6" s="434"/>
      <c r="F6" s="434"/>
      <c r="G6" s="434"/>
      <c r="H6" s="434"/>
      <c r="I6" s="426"/>
    </row>
    <row r="7" spans="1:10" s="187" customFormat="1" ht="40.15" customHeight="1" thickBot="1">
      <c r="A7" s="286"/>
      <c r="B7" s="292"/>
      <c r="C7" s="292"/>
      <c r="D7" s="293"/>
      <c r="E7" s="293"/>
      <c r="F7" s="293"/>
      <c r="G7" s="293"/>
      <c r="H7" s="293"/>
      <c r="I7" s="293"/>
    </row>
    <row r="8" spans="1:10" ht="40.15" customHeight="1">
      <c r="A8" s="283">
        <v>1</v>
      </c>
      <c r="B8" s="419">
        <v>0.36458333333333331</v>
      </c>
      <c r="C8" s="420">
        <v>0.375</v>
      </c>
      <c r="D8" s="307" t="s">
        <v>141</v>
      </c>
      <c r="E8" s="307" t="s">
        <v>142</v>
      </c>
      <c r="F8" s="307" t="s">
        <v>128</v>
      </c>
      <c r="G8" s="307" t="s">
        <v>130</v>
      </c>
      <c r="H8" s="307" t="s">
        <v>154</v>
      </c>
      <c r="I8" s="311" t="s">
        <v>155</v>
      </c>
      <c r="J8" s="188"/>
    </row>
    <row r="9" spans="1:10" ht="40.15" customHeight="1">
      <c r="A9" s="283"/>
      <c r="B9" s="408"/>
      <c r="C9" s="421"/>
      <c r="D9" s="309" t="s">
        <v>148</v>
      </c>
      <c r="E9" s="309" t="s">
        <v>150</v>
      </c>
      <c r="F9" s="309" t="s">
        <v>136</v>
      </c>
      <c r="G9" s="309" t="s">
        <v>199</v>
      </c>
      <c r="H9" s="309" t="s">
        <v>158</v>
      </c>
      <c r="I9" s="312" t="s">
        <v>159</v>
      </c>
      <c r="J9" s="188"/>
    </row>
    <row r="10" spans="1:10" s="187" customFormat="1" ht="40.15" customHeight="1">
      <c r="A10" s="294"/>
      <c r="B10" s="415" t="s">
        <v>60</v>
      </c>
      <c r="C10" s="424"/>
      <c r="D10" s="320" t="s">
        <v>63</v>
      </c>
      <c r="E10" s="328" t="s">
        <v>63</v>
      </c>
      <c r="F10" s="320" t="s">
        <v>61</v>
      </c>
      <c r="G10" s="320" t="s">
        <v>61</v>
      </c>
      <c r="H10" s="320" t="s">
        <v>62</v>
      </c>
      <c r="I10" s="329" t="s">
        <v>62</v>
      </c>
      <c r="J10" s="188"/>
    </row>
    <row r="11" spans="1:10" ht="40.15" customHeight="1" thickBot="1">
      <c r="A11" s="283"/>
      <c r="B11" s="417" t="s">
        <v>64</v>
      </c>
      <c r="C11" s="422"/>
      <c r="D11" s="324" t="s">
        <v>202</v>
      </c>
      <c r="E11" s="324" t="s">
        <v>203</v>
      </c>
      <c r="F11" s="324" t="s">
        <v>204</v>
      </c>
      <c r="G11" s="324" t="s">
        <v>205</v>
      </c>
      <c r="H11" s="324" t="s">
        <v>206</v>
      </c>
      <c r="I11" s="330" t="s">
        <v>207</v>
      </c>
      <c r="J11" s="188"/>
    </row>
    <row r="12" spans="1:10" ht="40.15" customHeight="1">
      <c r="A12" s="283">
        <v>2</v>
      </c>
      <c r="B12" s="419">
        <v>0.40625</v>
      </c>
      <c r="C12" s="420">
        <v>0.41666666666666669</v>
      </c>
      <c r="D12" s="313" t="s">
        <v>164</v>
      </c>
      <c r="E12" s="307" t="s">
        <v>168</v>
      </c>
      <c r="F12" s="307" t="s">
        <v>136</v>
      </c>
      <c r="G12" s="307" t="s">
        <v>132</v>
      </c>
      <c r="H12" s="307" t="s">
        <v>176</v>
      </c>
      <c r="I12" s="308" t="s">
        <v>173</v>
      </c>
      <c r="J12" s="188"/>
    </row>
    <row r="13" spans="1:10" ht="40.15" customHeight="1">
      <c r="A13" s="283"/>
      <c r="B13" s="408"/>
      <c r="C13" s="421"/>
      <c r="D13" s="309" t="s">
        <v>170</v>
      </c>
      <c r="E13" s="309" t="s">
        <v>171</v>
      </c>
      <c r="F13" s="309" t="s">
        <v>134</v>
      </c>
      <c r="G13" s="309" t="s">
        <v>199</v>
      </c>
      <c r="H13" s="309" t="s">
        <v>178</v>
      </c>
      <c r="I13" s="310" t="s">
        <v>175</v>
      </c>
      <c r="J13" s="188"/>
    </row>
    <row r="14" spans="1:10" s="187" customFormat="1" ht="40.15" customHeight="1">
      <c r="A14" s="294"/>
      <c r="B14" s="415" t="s">
        <v>60</v>
      </c>
      <c r="C14" s="424"/>
      <c r="D14" s="320" t="s">
        <v>65</v>
      </c>
      <c r="E14" s="320" t="s">
        <v>65</v>
      </c>
      <c r="F14" s="320" t="s">
        <v>61</v>
      </c>
      <c r="G14" s="320" t="s">
        <v>61</v>
      </c>
      <c r="H14" s="320" t="s">
        <v>196</v>
      </c>
      <c r="I14" s="321" t="s">
        <v>196</v>
      </c>
      <c r="J14" s="188"/>
    </row>
    <row r="15" spans="1:10" ht="40.15" customHeight="1" thickBot="1">
      <c r="A15" s="283"/>
      <c r="B15" s="417" t="s">
        <v>64</v>
      </c>
      <c r="C15" s="418"/>
      <c r="D15" s="324" t="s">
        <v>205</v>
      </c>
      <c r="E15" s="324" t="s">
        <v>204</v>
      </c>
      <c r="F15" s="324" t="s">
        <v>206</v>
      </c>
      <c r="G15" s="324" t="s">
        <v>207</v>
      </c>
      <c r="H15" s="324" t="s">
        <v>203</v>
      </c>
      <c r="I15" s="325" t="s">
        <v>208</v>
      </c>
      <c r="J15" s="188"/>
    </row>
    <row r="16" spans="1:10" ht="40.15" customHeight="1">
      <c r="A16" s="283">
        <v>3</v>
      </c>
      <c r="B16" s="419">
        <v>0.44791666666666669</v>
      </c>
      <c r="C16" s="420">
        <v>0.45833333333333331</v>
      </c>
      <c r="D16" s="307" t="s">
        <v>167</v>
      </c>
      <c r="E16" s="307" t="s">
        <v>169</v>
      </c>
      <c r="F16" s="307" t="s">
        <v>147</v>
      </c>
      <c r="G16" s="307" t="s">
        <v>143</v>
      </c>
      <c r="H16" s="307" t="s">
        <v>157</v>
      </c>
      <c r="I16" s="308" t="s">
        <v>156</v>
      </c>
      <c r="J16" s="188"/>
    </row>
    <row r="17" spans="1:10" ht="40.15" customHeight="1">
      <c r="A17" s="283"/>
      <c r="B17" s="408"/>
      <c r="C17" s="421"/>
      <c r="D17" s="309" t="s">
        <v>170</v>
      </c>
      <c r="E17" s="309" t="s">
        <v>171</v>
      </c>
      <c r="F17" s="309" t="s">
        <v>148</v>
      </c>
      <c r="G17" s="309" t="s">
        <v>150</v>
      </c>
      <c r="H17" s="309" t="s">
        <v>158</v>
      </c>
      <c r="I17" s="310" t="s">
        <v>159</v>
      </c>
      <c r="J17" s="188"/>
    </row>
    <row r="18" spans="1:10" s="187" customFormat="1" ht="40.15" customHeight="1">
      <c r="A18" s="294"/>
      <c r="B18" s="415" t="s">
        <v>60</v>
      </c>
      <c r="C18" s="424"/>
      <c r="D18" s="320" t="s">
        <v>65</v>
      </c>
      <c r="E18" s="320" t="s">
        <v>65</v>
      </c>
      <c r="F18" s="320" t="s">
        <v>63</v>
      </c>
      <c r="G18" s="320" t="s">
        <v>63</v>
      </c>
      <c r="H18" s="320" t="s">
        <v>62</v>
      </c>
      <c r="I18" s="321" t="s">
        <v>62</v>
      </c>
      <c r="J18" s="188"/>
    </row>
    <row r="19" spans="1:10" ht="40.15" customHeight="1" thickBot="1">
      <c r="A19" s="283"/>
      <c r="B19" s="417" t="s">
        <v>64</v>
      </c>
      <c r="C19" s="418"/>
      <c r="D19" s="326" t="s">
        <v>208</v>
      </c>
      <c r="E19" s="326" t="s">
        <v>206</v>
      </c>
      <c r="F19" s="326" t="s">
        <v>207</v>
      </c>
      <c r="G19" s="326" t="s">
        <v>202</v>
      </c>
      <c r="H19" s="326" t="s">
        <v>205</v>
      </c>
      <c r="I19" s="327" t="s">
        <v>203</v>
      </c>
    </row>
    <row r="20" spans="1:10" ht="40.15" customHeight="1">
      <c r="A20" s="283"/>
      <c r="B20" s="427" t="s">
        <v>198</v>
      </c>
      <c r="C20" s="428"/>
      <c r="D20" s="412" t="s">
        <v>66</v>
      </c>
      <c r="E20" s="414"/>
      <c r="F20" s="414"/>
      <c r="G20" s="414"/>
      <c r="H20" s="414"/>
      <c r="I20" s="413"/>
    </row>
    <row r="21" spans="1:10" ht="40.15" customHeight="1">
      <c r="A21" s="283"/>
      <c r="B21" s="295"/>
      <c r="C21" s="296"/>
      <c r="D21" s="281"/>
      <c r="E21" s="281"/>
      <c r="F21" s="281"/>
      <c r="G21" s="281"/>
      <c r="H21" s="281"/>
      <c r="I21" s="282"/>
    </row>
    <row r="22" spans="1:10" ht="40.15" customHeight="1">
      <c r="A22" s="283">
        <v>4</v>
      </c>
      <c r="B22" s="407">
        <v>0.53125</v>
      </c>
      <c r="C22" s="405">
        <v>0.54166666666666663</v>
      </c>
      <c r="D22" s="309" t="s">
        <v>141</v>
      </c>
      <c r="E22" s="309" t="s">
        <v>142</v>
      </c>
      <c r="F22" s="309" t="s">
        <v>130</v>
      </c>
      <c r="G22" s="309" t="s">
        <v>128</v>
      </c>
      <c r="H22" s="309" t="s">
        <v>174</v>
      </c>
      <c r="I22" s="310" t="s">
        <v>177</v>
      </c>
    </row>
    <row r="23" spans="1:10" ht="40.15" customHeight="1">
      <c r="A23" s="283"/>
      <c r="B23" s="408"/>
      <c r="C23" s="406"/>
      <c r="D23" s="309" t="s">
        <v>147</v>
      </c>
      <c r="E23" s="309" t="s">
        <v>143</v>
      </c>
      <c r="F23" s="309" t="s">
        <v>132</v>
      </c>
      <c r="G23" s="309" t="s">
        <v>134</v>
      </c>
      <c r="H23" s="309" t="s">
        <v>175</v>
      </c>
      <c r="I23" s="310" t="s">
        <v>178</v>
      </c>
    </row>
    <row r="24" spans="1:10" s="187" customFormat="1" ht="40.15" customHeight="1">
      <c r="A24" s="294"/>
      <c r="B24" s="415" t="s">
        <v>60</v>
      </c>
      <c r="C24" s="416"/>
      <c r="D24" s="320" t="s">
        <v>63</v>
      </c>
      <c r="E24" s="320" t="s">
        <v>63</v>
      </c>
      <c r="F24" s="320" t="s">
        <v>61</v>
      </c>
      <c r="G24" s="320" t="s">
        <v>61</v>
      </c>
      <c r="H24" s="320" t="s">
        <v>196</v>
      </c>
      <c r="I24" s="321" t="s">
        <v>196</v>
      </c>
    </row>
    <row r="25" spans="1:10" ht="40.15" customHeight="1" thickBot="1">
      <c r="A25" s="283"/>
      <c r="B25" s="417" t="s">
        <v>64</v>
      </c>
      <c r="C25" s="422"/>
      <c r="D25" s="324" t="s">
        <v>206</v>
      </c>
      <c r="E25" s="324" t="s">
        <v>208</v>
      </c>
      <c r="F25" s="324" t="s">
        <v>203</v>
      </c>
      <c r="G25" s="324" t="s">
        <v>202</v>
      </c>
      <c r="H25" s="324" t="s">
        <v>205</v>
      </c>
      <c r="I25" s="325" t="s">
        <v>204</v>
      </c>
    </row>
    <row r="26" spans="1:10" ht="40.15" customHeight="1">
      <c r="A26" s="283">
        <v>5</v>
      </c>
      <c r="B26" s="419">
        <v>0.56597222222222221</v>
      </c>
      <c r="C26" s="423">
        <v>0.57638888888888895</v>
      </c>
      <c r="D26" s="307" t="s">
        <v>164</v>
      </c>
      <c r="E26" s="307" t="s">
        <v>168</v>
      </c>
      <c r="F26" s="307" t="s">
        <v>173</v>
      </c>
      <c r="G26" s="307" t="s">
        <v>176</v>
      </c>
      <c r="H26" s="307" t="s">
        <v>154</v>
      </c>
      <c r="I26" s="308" t="s">
        <v>155</v>
      </c>
    </row>
    <row r="27" spans="1:10" ht="40.15" customHeight="1">
      <c r="A27" s="283"/>
      <c r="B27" s="408"/>
      <c r="C27" s="406"/>
      <c r="D27" s="309" t="s">
        <v>167</v>
      </c>
      <c r="E27" s="309" t="s">
        <v>169</v>
      </c>
      <c r="F27" s="309" t="s">
        <v>174</v>
      </c>
      <c r="G27" s="309" t="s">
        <v>177</v>
      </c>
      <c r="H27" s="309" t="s">
        <v>157</v>
      </c>
      <c r="I27" s="310" t="s">
        <v>156</v>
      </c>
    </row>
    <row r="28" spans="1:10" s="187" customFormat="1" ht="40.15" customHeight="1">
      <c r="A28" s="294"/>
      <c r="B28" s="415" t="s">
        <v>60</v>
      </c>
      <c r="C28" s="416"/>
      <c r="D28" s="320" t="s">
        <v>65</v>
      </c>
      <c r="E28" s="320" t="s">
        <v>65</v>
      </c>
      <c r="F28" s="320" t="s">
        <v>196</v>
      </c>
      <c r="G28" s="320" t="s">
        <v>196</v>
      </c>
      <c r="H28" s="320" t="s">
        <v>62</v>
      </c>
      <c r="I28" s="321" t="s">
        <v>62</v>
      </c>
    </row>
    <row r="29" spans="1:10" ht="40.15" customHeight="1">
      <c r="A29" s="283"/>
      <c r="B29" s="415" t="s">
        <v>64</v>
      </c>
      <c r="C29" s="416"/>
      <c r="D29" s="322" t="s">
        <v>207</v>
      </c>
      <c r="E29" s="322" t="s">
        <v>208</v>
      </c>
      <c r="F29" s="322" t="s">
        <v>205</v>
      </c>
      <c r="G29" s="322" t="s">
        <v>203</v>
      </c>
      <c r="H29" s="322" t="s">
        <v>204</v>
      </c>
      <c r="I29" s="323" t="s">
        <v>202</v>
      </c>
    </row>
    <row r="30" spans="1:10" ht="40.15" customHeight="1">
      <c r="A30" s="283"/>
      <c r="B30" s="297"/>
      <c r="C30" s="297"/>
      <c r="D30" s="280"/>
      <c r="E30" s="280"/>
      <c r="F30" s="280"/>
      <c r="G30" s="280"/>
      <c r="H30" s="280"/>
      <c r="I30" s="280"/>
    </row>
    <row r="31" spans="1:10" ht="40.15" customHeight="1">
      <c r="A31" s="283"/>
      <c r="B31" s="432" t="s">
        <v>211</v>
      </c>
      <c r="C31" s="432"/>
      <c r="D31" s="432"/>
      <c r="E31" s="432"/>
      <c r="F31" s="432"/>
      <c r="G31" s="432"/>
      <c r="H31" s="432"/>
      <c r="I31" s="432"/>
    </row>
    <row r="32" spans="1:10" ht="40.15" customHeight="1">
      <c r="A32" s="283"/>
      <c r="B32" s="432"/>
      <c r="C32" s="432"/>
      <c r="D32" s="432"/>
      <c r="E32" s="432"/>
      <c r="F32" s="432"/>
      <c r="G32" s="432"/>
      <c r="H32" s="432"/>
      <c r="I32" s="432"/>
    </row>
    <row r="33" spans="1:9" ht="40.15" customHeight="1">
      <c r="A33" s="283"/>
      <c r="B33" s="297"/>
      <c r="C33" s="297"/>
      <c r="D33" s="280"/>
      <c r="E33" s="280"/>
      <c r="F33" s="280"/>
      <c r="G33" s="280"/>
      <c r="H33" s="280"/>
      <c r="I33" s="280"/>
    </row>
    <row r="34" spans="1:9" ht="40.15" customHeight="1">
      <c r="A34" s="283"/>
      <c r="B34" s="412">
        <v>0.625</v>
      </c>
      <c r="C34" s="413"/>
      <c r="D34" s="412" t="s">
        <v>67</v>
      </c>
      <c r="E34" s="414"/>
      <c r="F34" s="414"/>
      <c r="G34" s="414"/>
      <c r="H34" s="414"/>
      <c r="I34" s="413"/>
    </row>
    <row r="35" spans="1:9" s="185" customFormat="1" ht="40.15" customHeight="1">
      <c r="A35" s="294"/>
      <c r="B35" s="298" t="s">
        <v>52</v>
      </c>
      <c r="C35" s="290" t="s">
        <v>53</v>
      </c>
      <c r="D35" s="290" t="s">
        <v>54</v>
      </c>
      <c r="E35" s="290" t="s">
        <v>55</v>
      </c>
      <c r="F35" s="290" t="s">
        <v>56</v>
      </c>
      <c r="G35" s="290" t="s">
        <v>57</v>
      </c>
      <c r="H35" s="290" t="s">
        <v>58</v>
      </c>
      <c r="I35" s="290" t="s">
        <v>197</v>
      </c>
    </row>
    <row r="36" spans="1:9" s="187" customFormat="1" ht="40.15" customHeight="1" thickBot="1">
      <c r="A36" s="294"/>
      <c r="B36" s="299"/>
      <c r="C36" s="300"/>
      <c r="D36" s="301"/>
      <c r="E36" s="301"/>
      <c r="F36" s="301"/>
      <c r="G36" s="301"/>
      <c r="H36" s="301"/>
      <c r="I36" s="301"/>
    </row>
    <row r="37" spans="1:9" s="189" customFormat="1" ht="40.15" customHeight="1">
      <c r="A37" s="284">
        <v>6</v>
      </c>
      <c r="B37" s="419">
        <v>0.61458333333333337</v>
      </c>
      <c r="C37" s="420">
        <v>0.625</v>
      </c>
      <c r="D37" s="303" t="s">
        <v>141</v>
      </c>
      <c r="E37" s="303" t="s">
        <v>142</v>
      </c>
      <c r="F37" s="303" t="s">
        <v>128</v>
      </c>
      <c r="G37" s="303" t="s">
        <v>130</v>
      </c>
      <c r="H37" s="303" t="s">
        <v>154</v>
      </c>
      <c r="I37" s="304" t="s">
        <v>156</v>
      </c>
    </row>
    <row r="38" spans="1:9" s="189" customFormat="1" ht="40.15" customHeight="1">
      <c r="A38" s="284"/>
      <c r="B38" s="408"/>
      <c r="C38" s="421"/>
      <c r="D38" s="305" t="s">
        <v>143</v>
      </c>
      <c r="E38" s="305" t="s">
        <v>147</v>
      </c>
      <c r="F38" s="305" t="s">
        <v>132</v>
      </c>
      <c r="G38" s="305" t="s">
        <v>134</v>
      </c>
      <c r="H38" s="305" t="s">
        <v>155</v>
      </c>
      <c r="I38" s="306" t="s">
        <v>158</v>
      </c>
    </row>
    <row r="39" spans="1:9" s="190" customFormat="1" ht="40.15" customHeight="1">
      <c r="A39" s="302"/>
      <c r="B39" s="415" t="s">
        <v>60</v>
      </c>
      <c r="C39" s="424"/>
      <c r="D39" s="314" t="s">
        <v>184</v>
      </c>
      <c r="E39" s="314" t="s">
        <v>185</v>
      </c>
      <c r="F39" s="314" t="s">
        <v>68</v>
      </c>
      <c r="G39" s="314" t="s">
        <v>69</v>
      </c>
      <c r="H39" s="314" t="s">
        <v>70</v>
      </c>
      <c r="I39" s="315" t="s">
        <v>71</v>
      </c>
    </row>
    <row r="40" spans="1:9" s="191" customFormat="1" ht="40.15" customHeight="1" thickBot="1">
      <c r="A40" s="285"/>
      <c r="B40" s="417" t="s">
        <v>64</v>
      </c>
      <c r="C40" s="418"/>
      <c r="D40" s="318" t="s">
        <v>202</v>
      </c>
      <c r="E40" s="316" t="s">
        <v>204</v>
      </c>
      <c r="F40" s="316" t="s">
        <v>207</v>
      </c>
      <c r="G40" s="316" t="s">
        <v>208</v>
      </c>
      <c r="H40" s="316" t="s">
        <v>206</v>
      </c>
      <c r="I40" s="317" t="s">
        <v>205</v>
      </c>
    </row>
    <row r="41" spans="1:9" s="189" customFormat="1" ht="40.15" customHeight="1">
      <c r="A41" s="284">
        <v>7</v>
      </c>
      <c r="B41" s="419">
        <v>0.65625</v>
      </c>
      <c r="C41" s="420">
        <v>0.66666666666666663</v>
      </c>
      <c r="D41" s="303"/>
      <c r="E41" s="303" t="s">
        <v>164</v>
      </c>
      <c r="F41" s="303" t="s">
        <v>168</v>
      </c>
      <c r="G41" s="303" t="s">
        <v>174</v>
      </c>
      <c r="H41" s="303" t="s">
        <v>178</v>
      </c>
      <c r="I41" s="304"/>
    </row>
    <row r="42" spans="1:9" s="189" customFormat="1" ht="40.15" customHeight="1">
      <c r="A42" s="284"/>
      <c r="B42" s="408"/>
      <c r="C42" s="421"/>
      <c r="D42" s="305"/>
      <c r="E42" s="305" t="s">
        <v>171</v>
      </c>
      <c r="F42" s="305" t="s">
        <v>167</v>
      </c>
      <c r="G42" s="305" t="s">
        <v>176</v>
      </c>
      <c r="H42" s="305" t="s">
        <v>173</v>
      </c>
      <c r="I42" s="306"/>
    </row>
    <row r="43" spans="1:9" s="190" customFormat="1" ht="40.15" customHeight="1">
      <c r="A43" s="302"/>
      <c r="B43" s="415" t="s">
        <v>60</v>
      </c>
      <c r="C43" s="424"/>
      <c r="D43" s="314"/>
      <c r="E43" s="314" t="s">
        <v>72</v>
      </c>
      <c r="F43" s="314" t="s">
        <v>73</v>
      </c>
      <c r="G43" s="314" t="s">
        <v>186</v>
      </c>
      <c r="H43" s="314" t="s">
        <v>187</v>
      </c>
      <c r="I43" s="315"/>
    </row>
    <row r="44" spans="1:9" s="191" customFormat="1" ht="40.15" customHeight="1" thickBot="1">
      <c r="A44" s="285"/>
      <c r="B44" s="417" t="s">
        <v>64</v>
      </c>
      <c r="C44" s="418"/>
      <c r="D44" s="316"/>
      <c r="E44" s="316" t="s">
        <v>202</v>
      </c>
      <c r="F44" s="316" t="s">
        <v>209</v>
      </c>
      <c r="G44" s="316" t="s">
        <v>206</v>
      </c>
      <c r="H44" s="318" t="s">
        <v>207</v>
      </c>
      <c r="I44" s="319"/>
    </row>
    <row r="45" spans="1:9" s="189" customFormat="1" ht="40.15" customHeight="1">
      <c r="A45" s="284">
        <v>8</v>
      </c>
      <c r="B45" s="419">
        <v>0.69097222222222221</v>
      </c>
      <c r="C45" s="420">
        <v>0.70138888888888884</v>
      </c>
      <c r="D45" s="303" t="s">
        <v>143</v>
      </c>
      <c r="E45" s="303" t="s">
        <v>171</v>
      </c>
      <c r="F45" s="303" t="s">
        <v>134</v>
      </c>
      <c r="G45" s="303" t="s">
        <v>178</v>
      </c>
      <c r="H45" s="303" t="s">
        <v>155</v>
      </c>
      <c r="I45" s="304" t="s">
        <v>158</v>
      </c>
    </row>
    <row r="46" spans="1:9" s="189" customFormat="1" ht="40.15" customHeight="1">
      <c r="A46" s="284"/>
      <c r="B46" s="408"/>
      <c r="C46" s="421"/>
      <c r="D46" s="305" t="s">
        <v>147</v>
      </c>
      <c r="E46" s="305" t="s">
        <v>168</v>
      </c>
      <c r="F46" s="305" t="s">
        <v>132</v>
      </c>
      <c r="G46" s="305" t="s">
        <v>176</v>
      </c>
      <c r="H46" s="305" t="s">
        <v>156</v>
      </c>
      <c r="I46" s="306" t="s">
        <v>154</v>
      </c>
    </row>
    <row r="47" spans="1:9" s="190" customFormat="1" ht="40.15" customHeight="1">
      <c r="A47" s="302"/>
      <c r="B47" s="415" t="s">
        <v>60</v>
      </c>
      <c r="C47" s="424"/>
      <c r="D47" s="314" t="s">
        <v>74</v>
      </c>
      <c r="E47" s="314" t="s">
        <v>75</v>
      </c>
      <c r="F47" s="314" t="s">
        <v>194</v>
      </c>
      <c r="G47" s="314" t="s">
        <v>195</v>
      </c>
      <c r="H47" s="314" t="s">
        <v>189</v>
      </c>
      <c r="I47" s="315" t="s">
        <v>188</v>
      </c>
    </row>
    <row r="48" spans="1:9" s="191" customFormat="1" ht="40.15" customHeight="1" thickBot="1">
      <c r="A48" s="285"/>
      <c r="B48" s="417" t="s">
        <v>64</v>
      </c>
      <c r="C48" s="418"/>
      <c r="D48" s="316" t="s">
        <v>207</v>
      </c>
      <c r="E48" s="316" t="s">
        <v>204</v>
      </c>
      <c r="F48" s="316" t="s">
        <v>205</v>
      </c>
      <c r="G48" s="316" t="s">
        <v>206</v>
      </c>
      <c r="H48" s="316" t="s">
        <v>208</v>
      </c>
      <c r="I48" s="317" t="s">
        <v>203</v>
      </c>
    </row>
    <row r="49" spans="1:9" s="189" customFormat="1" ht="40.15" customHeight="1">
      <c r="A49" s="284">
        <v>9</v>
      </c>
      <c r="B49" s="419">
        <v>0.73263888888888884</v>
      </c>
      <c r="C49" s="435">
        <v>0.73958333333333337</v>
      </c>
      <c r="D49" s="303"/>
      <c r="E49" s="303" t="s">
        <v>164</v>
      </c>
      <c r="F49" s="303" t="s">
        <v>128</v>
      </c>
      <c r="G49" s="303" t="s">
        <v>174</v>
      </c>
      <c r="H49" s="303" t="s">
        <v>141</v>
      </c>
      <c r="I49" s="304"/>
    </row>
    <row r="50" spans="1:9" s="189" customFormat="1" ht="40.15" customHeight="1">
      <c r="A50" s="284"/>
      <c r="B50" s="408"/>
      <c r="C50" s="436"/>
      <c r="D50" s="305"/>
      <c r="E50" s="305" t="s">
        <v>167</v>
      </c>
      <c r="F50" s="305" t="s">
        <v>130</v>
      </c>
      <c r="G50" s="305" t="s">
        <v>173</v>
      </c>
      <c r="H50" s="305" t="s">
        <v>142</v>
      </c>
      <c r="I50" s="306"/>
    </row>
    <row r="51" spans="1:9" s="190" customFormat="1" ht="40.15" customHeight="1">
      <c r="A51" s="302"/>
      <c r="B51" s="415" t="s">
        <v>60</v>
      </c>
      <c r="C51" s="424"/>
      <c r="D51" s="314"/>
      <c r="E51" s="314" t="s">
        <v>192</v>
      </c>
      <c r="F51" s="314" t="s">
        <v>190</v>
      </c>
      <c r="G51" s="314" t="s">
        <v>193</v>
      </c>
      <c r="H51" s="314" t="s">
        <v>191</v>
      </c>
      <c r="I51" s="315"/>
    </row>
    <row r="52" spans="1:9" s="191" customFormat="1" ht="40.15" customHeight="1" thickBot="1">
      <c r="A52" s="285"/>
      <c r="B52" s="417" t="s">
        <v>64</v>
      </c>
      <c r="C52" s="418"/>
      <c r="D52" s="316"/>
      <c r="E52" s="316" t="s">
        <v>206</v>
      </c>
      <c r="F52" s="316" t="s">
        <v>209</v>
      </c>
      <c r="G52" s="318" t="s">
        <v>204</v>
      </c>
      <c r="H52" s="318" t="s">
        <v>208</v>
      </c>
      <c r="I52" s="319"/>
    </row>
    <row r="53" spans="1:9" ht="40.15" customHeight="1">
      <c r="A53" s="283"/>
      <c r="B53" s="409">
        <v>0.77083333333333337</v>
      </c>
      <c r="C53" s="411"/>
      <c r="D53" s="409" t="s">
        <v>76</v>
      </c>
      <c r="E53" s="410"/>
      <c r="F53" s="410"/>
      <c r="G53" s="410"/>
      <c r="H53" s="410"/>
      <c r="I53" s="411"/>
    </row>
    <row r="54" spans="1:9" s="193" customFormat="1" ht="45" customHeight="1">
      <c r="B54" s="192"/>
      <c r="C54" s="192"/>
      <c r="D54" s="192"/>
      <c r="E54" s="192"/>
      <c r="F54" s="192"/>
      <c r="G54" s="192"/>
      <c r="H54" s="192"/>
      <c r="I54" s="192"/>
    </row>
    <row r="55" spans="1:9" s="193" customFormat="1" ht="45" customHeight="1">
      <c r="B55" s="194"/>
      <c r="C55" s="194"/>
      <c r="D55" s="192"/>
      <c r="E55" s="192"/>
      <c r="F55" s="192"/>
      <c r="G55" s="192"/>
      <c r="H55" s="192"/>
      <c r="I55" s="192"/>
    </row>
    <row r="56" spans="1:9" s="193" customFormat="1" ht="45" customHeight="1">
      <c r="B56" s="194"/>
      <c r="C56" s="194"/>
      <c r="D56" s="192"/>
      <c r="E56" s="192"/>
      <c r="F56" s="192"/>
      <c r="G56" s="192"/>
      <c r="H56" s="192"/>
      <c r="I56" s="192"/>
    </row>
    <row r="57" spans="1:9" s="193" customFormat="1" ht="45" customHeight="1">
      <c r="B57" s="194"/>
      <c r="C57" s="194"/>
      <c r="D57" s="192"/>
      <c r="E57" s="195"/>
      <c r="F57" s="192"/>
      <c r="G57" s="192"/>
      <c r="H57" s="192"/>
      <c r="I57" s="192"/>
    </row>
    <row r="58" spans="1:9" s="193" customFormat="1" ht="45" customHeight="1">
      <c r="B58" s="196"/>
      <c r="C58" s="196"/>
      <c r="D58" s="186"/>
      <c r="E58" s="186"/>
      <c r="F58" s="195"/>
      <c r="G58" s="195"/>
      <c r="H58" s="186"/>
      <c r="I58" s="186"/>
    </row>
    <row r="59" spans="1:9" s="192" customFormat="1" ht="19.5" customHeight="1">
      <c r="B59" s="196"/>
      <c r="C59" s="196"/>
      <c r="D59" s="186"/>
      <c r="E59" s="186"/>
      <c r="F59" s="186"/>
      <c r="G59" s="186"/>
      <c r="H59" s="186"/>
      <c r="I59" s="186"/>
    </row>
    <row r="60" spans="1:9" s="192" customFormat="1" ht="19.5" customHeight="1">
      <c r="B60" s="196"/>
      <c r="C60" s="196"/>
      <c r="D60" s="186"/>
      <c r="E60" s="186"/>
      <c r="F60" s="186"/>
      <c r="G60" s="186"/>
      <c r="H60" s="186"/>
      <c r="I60" s="186"/>
    </row>
    <row r="61" spans="1:9" s="192" customFormat="1" ht="19.5" customHeight="1">
      <c r="B61" s="197"/>
      <c r="C61" s="197"/>
      <c r="D61" s="186"/>
      <c r="E61" s="186"/>
      <c r="F61" s="186"/>
      <c r="G61" s="186"/>
      <c r="H61" s="186"/>
      <c r="I61" s="186"/>
    </row>
    <row r="62" spans="1:9" s="192" customFormat="1" ht="19.5" customHeight="1">
      <c r="B62" s="197"/>
      <c r="C62" s="197"/>
      <c r="D62" s="186"/>
      <c r="E62" s="186"/>
      <c r="F62" s="186"/>
      <c r="G62" s="186"/>
      <c r="H62" s="186"/>
      <c r="I62" s="186"/>
    </row>
    <row r="63" spans="1:9">
      <c r="B63" s="197"/>
      <c r="C63" s="197"/>
    </row>
    <row r="64" spans="1:9">
      <c r="B64" s="197"/>
      <c r="C64" s="197"/>
    </row>
  </sheetData>
  <mergeCells count="47">
    <mergeCell ref="B31:I32"/>
    <mergeCell ref="B41:B42"/>
    <mergeCell ref="C41:C42"/>
    <mergeCell ref="B43:C43"/>
    <mergeCell ref="B39:C39"/>
    <mergeCell ref="B44:C44"/>
    <mergeCell ref="B53:C53"/>
    <mergeCell ref="B45:B46"/>
    <mergeCell ref="C45:C46"/>
    <mergeCell ref="B47:C47"/>
    <mergeCell ref="B48:C48"/>
    <mergeCell ref="B49:B50"/>
    <mergeCell ref="C49:C50"/>
    <mergeCell ref="B4:I4"/>
    <mergeCell ref="B1:I3"/>
    <mergeCell ref="D6:I6"/>
    <mergeCell ref="B18:C18"/>
    <mergeCell ref="B19:C19"/>
    <mergeCell ref="B11:C11"/>
    <mergeCell ref="D20:I20"/>
    <mergeCell ref="B16:B17"/>
    <mergeCell ref="C16:C17"/>
    <mergeCell ref="B6:C6"/>
    <mergeCell ref="B8:B9"/>
    <mergeCell ref="C8:C9"/>
    <mergeCell ref="B10:C10"/>
    <mergeCell ref="B12:B13"/>
    <mergeCell ref="C12:C13"/>
    <mergeCell ref="B14:C14"/>
    <mergeCell ref="B15:C15"/>
    <mergeCell ref="B20:C20"/>
    <mergeCell ref="C22:C23"/>
    <mergeCell ref="B22:B23"/>
    <mergeCell ref="D53:I53"/>
    <mergeCell ref="B34:C34"/>
    <mergeCell ref="D34:I34"/>
    <mergeCell ref="B29:C29"/>
    <mergeCell ref="B40:C40"/>
    <mergeCell ref="B37:B38"/>
    <mergeCell ref="C37:C38"/>
    <mergeCell ref="B24:C24"/>
    <mergeCell ref="B25:C25"/>
    <mergeCell ref="B26:B27"/>
    <mergeCell ref="C26:C27"/>
    <mergeCell ref="B28:C28"/>
    <mergeCell ref="B51:C51"/>
    <mergeCell ref="B52:C52"/>
  </mergeCells>
  <pageMargins left="0" right="0" top="0" bottom="0" header="0" footer="0"/>
  <pageSetup paperSize="9" scale="48" fitToHeight="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10"/>
  </sheetPr>
  <dimension ref="B1:AD23"/>
  <sheetViews>
    <sheetView showGridLines="0" zoomScaleNormal="100" workbookViewId="0">
      <selection activeCell="AD8" sqref="AD8:AD9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119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57" t="s">
        <v>17</v>
      </c>
      <c r="D3" s="57" t="s">
        <v>16</v>
      </c>
      <c r="E3" s="57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57" t="s">
        <v>12</v>
      </c>
      <c r="X3" s="57" t="s">
        <v>11</v>
      </c>
      <c r="Y3" s="57" t="s">
        <v>10</v>
      </c>
      <c r="Z3" s="57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65">
        <v>1</v>
      </c>
      <c r="C4" s="466">
        <f>SKUPINY!B8</f>
        <v>1</v>
      </c>
      <c r="D4" s="467" t="str">
        <f>SKUPINY!C8</f>
        <v>Opát M.</v>
      </c>
      <c r="E4" s="468" t="str">
        <f>SKUPINY!D8</f>
        <v>Šk Altius</v>
      </c>
      <c r="F4" s="479"/>
      <c r="G4" s="479"/>
      <c r="H4" s="479"/>
      <c r="I4" s="43">
        <v>10</v>
      </c>
      <c r="J4" s="96" t="s">
        <v>6</v>
      </c>
      <c r="K4" s="44">
        <v>0</v>
      </c>
      <c r="L4" s="43">
        <v>7</v>
      </c>
      <c r="M4" s="96" t="s">
        <v>6</v>
      </c>
      <c r="N4" s="44">
        <v>1</v>
      </c>
      <c r="O4" s="43"/>
      <c r="P4" s="96" t="s">
        <v>6</v>
      </c>
      <c r="Q4" s="44"/>
      <c r="R4" s="439">
        <f>COUNT(I4,L4,O4)</f>
        <v>2</v>
      </c>
      <c r="S4" s="461">
        <f>IF(I4&gt;K4,1,0)+IF(L4&gt;N4,1,0)+IF(O4&gt;Q4,1,0)+IF(I5&gt;K5,1,0)+IF(L5&gt;N5,1,0)+IF(O5&gt;Q5,1,0)</f>
        <v>2</v>
      </c>
      <c r="T4" s="462">
        <f>SUM(I4,L4,O4)</f>
        <v>17</v>
      </c>
      <c r="U4" s="472" t="s">
        <v>6</v>
      </c>
      <c r="V4" s="464">
        <f>SUM(K4,N4,Q4)</f>
        <v>1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1</v>
      </c>
      <c r="AB4" s="473">
        <f>(T4-V4)/R4</f>
        <v>8</v>
      </c>
      <c r="AC4" s="473">
        <f>T4/R4</f>
        <v>8.5</v>
      </c>
      <c r="AD4" s="456">
        <v>1</v>
      </c>
    </row>
    <row r="5" spans="2:30" ht="12" customHeight="1">
      <c r="B5" s="465"/>
      <c r="C5" s="466"/>
      <c r="D5" s="467"/>
      <c r="E5" s="468"/>
      <c r="F5" s="479"/>
      <c r="G5" s="479"/>
      <c r="H5" s="479"/>
      <c r="I5" s="45"/>
      <c r="J5" s="97" t="str">
        <f>IF(ISNUMBER(F7),":","")</f>
        <v/>
      </c>
      <c r="K5" s="47"/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 t="str">
        <f>IF(ISNUMBER(N7),N7,"")</f>
        <v/>
      </c>
      <c r="P5" s="97" t="str">
        <f>IF(ISNUMBER(L7),":","")</f>
        <v/>
      </c>
      <c r="Q5" s="47"/>
      <c r="R5" s="440"/>
      <c r="S5" s="46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65">
        <v>2</v>
      </c>
      <c r="C6" s="466">
        <f>SKUPINY!B9</f>
        <v>2</v>
      </c>
      <c r="D6" s="467" t="str">
        <f>SKUPINY!C9</f>
        <v>Jakabovič D.</v>
      </c>
      <c r="E6" s="468" t="str">
        <f>SKUPINY!D9</f>
        <v>Šk Altius</v>
      </c>
      <c r="F6" s="43">
        <v>0</v>
      </c>
      <c r="G6" s="96" t="s">
        <v>6</v>
      </c>
      <c r="H6" s="44">
        <v>10</v>
      </c>
      <c r="I6" s="469"/>
      <c r="J6" s="469"/>
      <c r="K6" s="469"/>
      <c r="L6" s="43">
        <v>6</v>
      </c>
      <c r="M6" s="96" t="s">
        <v>6</v>
      </c>
      <c r="N6" s="44">
        <v>0</v>
      </c>
      <c r="O6" s="43"/>
      <c r="P6" s="96" t="s">
        <v>6</v>
      </c>
      <c r="Q6" s="44"/>
      <c r="R6" s="439">
        <f>COUNT(F6,L6,O6)</f>
        <v>2</v>
      </c>
      <c r="S6" s="470">
        <f>IF(F6&gt;H6,1,0)+IF(L6&gt;N6,1,0)+IF(O6&gt;Q6,1,0)+IF(F7&gt;H7,1,0)+IF(L7&gt;N7,1,0)+IF(O7&gt;Q7,1,0)</f>
        <v>1</v>
      </c>
      <c r="T6" s="462">
        <f>SUM(F6,I6,L6,O6)</f>
        <v>6</v>
      </c>
      <c r="U6" s="472" t="s">
        <v>6</v>
      </c>
      <c r="V6" s="464">
        <f>SUM(H6,K6,N6,Q6)</f>
        <v>10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0.5</v>
      </c>
      <c r="AB6" s="473">
        <f t="shared" ref="AB6" si="1">(T6-V6)/R6</f>
        <v>-2</v>
      </c>
      <c r="AC6" s="473">
        <f t="shared" ref="AC6" si="2">T6/R6</f>
        <v>3</v>
      </c>
      <c r="AD6" s="456">
        <v>2</v>
      </c>
    </row>
    <row r="7" spans="2:30" ht="12" customHeight="1">
      <c r="B7" s="465"/>
      <c r="C7" s="466"/>
      <c r="D7" s="467"/>
      <c r="E7" s="468"/>
      <c r="F7" s="48"/>
      <c r="G7" s="97" t="str">
        <f>IF(ISNUMBER(F7),":","")</f>
        <v/>
      </c>
      <c r="H7" s="47"/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 t="str">
        <f>IF(ISNUMBER(N9),N9,"")</f>
        <v/>
      </c>
      <c r="P7" s="97" t="str">
        <f>IF(ISNUMBER(L9),":","")</f>
        <v/>
      </c>
      <c r="Q7" s="47" t="str">
        <f>IF(ISNUMBER(L9),L9,"")</f>
        <v/>
      </c>
      <c r="R7" s="440"/>
      <c r="S7" s="47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65">
        <v>3</v>
      </c>
      <c r="C8" s="466">
        <f>SKUPINY!B10</f>
        <v>3</v>
      </c>
      <c r="D8" s="467" t="str">
        <f>SKUPINY!C10</f>
        <v>Fekete A.</v>
      </c>
      <c r="E8" s="468" t="str">
        <f>SKUPINY!D10</f>
        <v>ZOM Prešov</v>
      </c>
      <c r="F8" s="43">
        <v>1</v>
      </c>
      <c r="G8" s="96" t="s">
        <v>6</v>
      </c>
      <c r="H8" s="44">
        <v>7</v>
      </c>
      <c r="I8" s="43">
        <v>0</v>
      </c>
      <c r="J8" s="96" t="s">
        <v>6</v>
      </c>
      <c r="K8" s="44">
        <v>6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0</v>
      </c>
      <c r="T8" s="462">
        <f>SUM(F8,I8,L8,O8)</f>
        <v>1</v>
      </c>
      <c r="U8" s="472" t="s">
        <v>6</v>
      </c>
      <c r="V8" s="464">
        <f>SUM(H8,K8,N8,Q8)</f>
        <v>13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0</v>
      </c>
      <c r="AB8" s="473">
        <f t="shared" ref="AB8" si="4">(T8-V8)/R8</f>
        <v>-6</v>
      </c>
      <c r="AC8" s="473">
        <f t="shared" ref="AC8" si="5">T8/R8</f>
        <v>0.5</v>
      </c>
      <c r="AD8" s="456">
        <v>3</v>
      </c>
    </row>
    <row r="9" spans="2:30" ht="12" customHeight="1">
      <c r="B9" s="465"/>
      <c r="C9" s="466"/>
      <c r="D9" s="467"/>
      <c r="E9" s="468"/>
      <c r="F9" s="48"/>
      <c r="G9" s="97" t="str">
        <f>IF(ISNUMBER(F9),":","")</f>
        <v/>
      </c>
      <c r="H9" s="47"/>
      <c r="I9" s="45"/>
      <c r="J9" s="46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46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65">
        <v>4</v>
      </c>
      <c r="C10" s="466">
        <f>SKUPINY!B11</f>
        <v>4</v>
      </c>
      <c r="D10" s="467" t="str">
        <f>SKUPINY!C11</f>
        <v xml:space="preserve"> .</v>
      </c>
      <c r="E10" s="468">
        <f>SKUPINY!D11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65"/>
      <c r="C11" s="466"/>
      <c r="D11" s="467"/>
      <c r="E11" s="468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V10:V11"/>
    <mergeCell ref="W10:W11"/>
    <mergeCell ref="O10:Q11"/>
    <mergeCell ref="AD10:AD11"/>
    <mergeCell ref="X10:X11"/>
    <mergeCell ref="Y10:Y11"/>
    <mergeCell ref="Z10:Z11"/>
    <mergeCell ref="AA10:AA11"/>
    <mergeCell ref="AB10:AB11"/>
    <mergeCell ref="L3:N3"/>
    <mergeCell ref="O3:Q3"/>
    <mergeCell ref="T3:V3"/>
    <mergeCell ref="U4:U5"/>
    <mergeCell ref="V4:V5"/>
    <mergeCell ref="B4:B5"/>
    <mergeCell ref="C4:C5"/>
    <mergeCell ref="B1:C1"/>
    <mergeCell ref="F3:H3"/>
    <mergeCell ref="I3:K3"/>
    <mergeCell ref="D1:E1"/>
    <mergeCell ref="D4:D5"/>
    <mergeCell ref="E4:E5"/>
    <mergeCell ref="F4:H5"/>
    <mergeCell ref="Y6:Y7"/>
    <mergeCell ref="S4:S5"/>
    <mergeCell ref="T4:T5"/>
    <mergeCell ref="R4:R5"/>
    <mergeCell ref="AD4:AD5"/>
    <mergeCell ref="AA4:AA5"/>
    <mergeCell ref="AB4:AB5"/>
    <mergeCell ref="W4:W5"/>
    <mergeCell ref="X4:X5"/>
    <mergeCell ref="Y4:Y5"/>
    <mergeCell ref="Z4:Z5"/>
    <mergeCell ref="AD6:AD7"/>
    <mergeCell ref="AA6:AA7"/>
    <mergeCell ref="AC4:AC5"/>
    <mergeCell ref="AC6:AC7"/>
    <mergeCell ref="AB6:AB7"/>
    <mergeCell ref="AB8:AB9"/>
    <mergeCell ref="AC8:AC9"/>
    <mergeCell ref="AC10:AC11"/>
    <mergeCell ref="B8:B9"/>
    <mergeCell ref="C8:C9"/>
    <mergeCell ref="D8:D9"/>
    <mergeCell ref="E8:E9"/>
    <mergeCell ref="L8:N9"/>
    <mergeCell ref="T8:T9"/>
    <mergeCell ref="U8:U9"/>
    <mergeCell ref="AA8:AA9"/>
    <mergeCell ref="B10:B11"/>
    <mergeCell ref="C10:C11"/>
    <mergeCell ref="D10:D11"/>
    <mergeCell ref="E10:E11"/>
    <mergeCell ref="U10:U11"/>
    <mergeCell ref="Z8:Z9"/>
    <mergeCell ref="V8:V9"/>
    <mergeCell ref="W8:W9"/>
    <mergeCell ref="X8:X9"/>
    <mergeCell ref="B6:B7"/>
    <mergeCell ref="C6:C7"/>
    <mergeCell ref="D6:D7"/>
    <mergeCell ref="E6:E7"/>
    <mergeCell ref="I6:K7"/>
    <mergeCell ref="S6:S7"/>
    <mergeCell ref="T6:T7"/>
    <mergeCell ref="Z6:Z7"/>
    <mergeCell ref="U6:U7"/>
    <mergeCell ref="V6:V7"/>
    <mergeCell ref="W6:W7"/>
    <mergeCell ref="X6:X7"/>
    <mergeCell ref="C13:D13"/>
    <mergeCell ref="R6:R7"/>
    <mergeCell ref="R8:R9"/>
    <mergeCell ref="D15:M23"/>
    <mergeCell ref="E13:K13"/>
    <mergeCell ref="O23:AD23"/>
    <mergeCell ref="Y8:Y9"/>
    <mergeCell ref="P13:S13"/>
    <mergeCell ref="O15:S22"/>
    <mergeCell ref="T15:AD22"/>
    <mergeCell ref="AD8:AD9"/>
    <mergeCell ref="AB13:AD13"/>
    <mergeCell ref="S8:S9"/>
    <mergeCell ref="S10:S11"/>
    <mergeCell ref="T10:T11"/>
    <mergeCell ref="R10:R11"/>
  </mergeCells>
  <conditionalFormatting sqref="R4:S11">
    <cfRule type="cellIs" dxfId="32" priority="4" operator="equal">
      <formula>0</formula>
    </cfRule>
  </conditionalFormatting>
  <conditionalFormatting sqref="T4:V11">
    <cfRule type="cellIs" dxfId="31" priority="3" operator="equal">
      <formula>0</formula>
    </cfRule>
  </conditionalFormatting>
  <conditionalFormatting sqref="AA4:AC11">
    <cfRule type="containsErrors" dxfId="30" priority="2">
      <formula>ISERROR(AA4)</formula>
    </cfRule>
  </conditionalFormatting>
  <conditionalFormatting sqref="E4:E11">
    <cfRule type="cellIs" dxfId="29" priority="1" operator="equal">
      <formula>0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D23"/>
  <sheetViews>
    <sheetView showGridLines="0" tabSelected="1" zoomScaleNormal="100" workbookViewId="0">
      <selection activeCell="AD8" sqref="AD8:AD9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118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57" t="s">
        <v>17</v>
      </c>
      <c r="D3" s="57" t="s">
        <v>16</v>
      </c>
      <c r="E3" s="57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57" t="s">
        <v>12</v>
      </c>
      <c r="X3" s="57" t="s">
        <v>11</v>
      </c>
      <c r="Y3" s="57" t="s">
        <v>10</v>
      </c>
      <c r="Z3" s="57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65">
        <v>1</v>
      </c>
      <c r="C4" s="466">
        <f>SKUPINY!B16</f>
        <v>5</v>
      </c>
      <c r="D4" s="467" t="str">
        <f>SKUPINY!C16</f>
        <v>Král T.</v>
      </c>
      <c r="E4" s="468" t="str">
        <f>SKUPINY!D16</f>
        <v>ŠK Victoria</v>
      </c>
      <c r="F4" s="479"/>
      <c r="G4" s="479"/>
      <c r="H4" s="479"/>
      <c r="I4" s="43">
        <v>6</v>
      </c>
      <c r="J4" s="96" t="s">
        <v>6</v>
      </c>
      <c r="K4" s="44">
        <v>0</v>
      </c>
      <c r="L4" s="43">
        <v>14</v>
      </c>
      <c r="M4" s="96" t="s">
        <v>6</v>
      </c>
      <c r="N4" s="44">
        <v>0</v>
      </c>
      <c r="O4" s="43"/>
      <c r="P4" s="96" t="s">
        <v>6</v>
      </c>
      <c r="Q4" s="44"/>
      <c r="R4" s="439">
        <f>COUNT(I4,L4,O4)</f>
        <v>2</v>
      </c>
      <c r="S4" s="461">
        <f>IF(I4&gt;K4,1,0)+IF(L4&gt;N4,1,0)+IF(O4&gt;Q4,1,0)+IF(I5&gt;K5,1,0)+IF(L5&gt;N5,1,0)+IF(O5&gt;Q5,1,0)</f>
        <v>2</v>
      </c>
      <c r="T4" s="462">
        <f>SUM(I4,L4,O4)</f>
        <v>20</v>
      </c>
      <c r="U4" s="472" t="s">
        <v>6</v>
      </c>
      <c r="V4" s="464">
        <f>SUM(K4,N4,Q4)</f>
        <v>0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1</v>
      </c>
      <c r="AB4" s="473">
        <f>(T4-V4)/R4</f>
        <v>10</v>
      </c>
      <c r="AC4" s="473">
        <f>T4/R4</f>
        <v>10</v>
      </c>
      <c r="AD4" s="456">
        <v>1</v>
      </c>
    </row>
    <row r="5" spans="2:30" ht="12" customHeight="1">
      <c r="B5" s="465"/>
      <c r="C5" s="466"/>
      <c r="D5" s="467"/>
      <c r="E5" s="468"/>
      <c r="F5" s="479"/>
      <c r="G5" s="479"/>
      <c r="H5" s="479"/>
      <c r="I5" s="45"/>
      <c r="J5" s="97" t="str">
        <f>IF(ISNUMBER(F7),":","")</f>
        <v/>
      </c>
      <c r="K5" s="47"/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 t="str">
        <f>IF(ISNUMBER(N7),N7,"")</f>
        <v/>
      </c>
      <c r="P5" s="97" t="str">
        <f>IF(ISNUMBER(L7),":","")</f>
        <v/>
      </c>
      <c r="Q5" s="47" t="str">
        <f>IF(ISNUMBER(L7),L7,"")</f>
        <v/>
      </c>
      <c r="R5" s="440"/>
      <c r="S5" s="46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65">
        <v>2</v>
      </c>
      <c r="C6" s="466">
        <f>SKUPINY!B17</f>
        <v>6</v>
      </c>
      <c r="D6" s="467" t="str">
        <f>SKUPINY!C17</f>
        <v>Baláži L.</v>
      </c>
      <c r="E6" s="468" t="str">
        <f>SKUPINY!D17</f>
        <v>Šk Altius</v>
      </c>
      <c r="F6" s="43">
        <v>0</v>
      </c>
      <c r="G6" s="96" t="s">
        <v>6</v>
      </c>
      <c r="H6" s="44">
        <v>6</v>
      </c>
      <c r="I6" s="469"/>
      <c r="J6" s="469"/>
      <c r="K6" s="469"/>
      <c r="L6" s="43">
        <v>14</v>
      </c>
      <c r="M6" s="96" t="s">
        <v>6</v>
      </c>
      <c r="N6" s="44">
        <v>1</v>
      </c>
      <c r="O6" s="43"/>
      <c r="P6" s="96" t="s">
        <v>6</v>
      </c>
      <c r="Q6" s="44"/>
      <c r="R6" s="439">
        <f>COUNT(F6,L6,O6)</f>
        <v>2</v>
      </c>
      <c r="S6" s="470">
        <f>IF(F6&gt;H6,1,0)+IF(L6&gt;N6,1,0)+IF(O6&gt;Q6,1,0)+IF(F7&gt;H7,1,0)+IF(L7&gt;N7,1,0)+IF(O7&gt;Q7,1,0)</f>
        <v>1</v>
      </c>
      <c r="T6" s="462">
        <f>SUM(F6,I6,L6,O6)</f>
        <v>14</v>
      </c>
      <c r="U6" s="472" t="s">
        <v>6</v>
      </c>
      <c r="V6" s="464">
        <f>SUM(H6,K6,N6,Q6)</f>
        <v>7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0.5</v>
      </c>
      <c r="AB6" s="473">
        <f t="shared" ref="AB6" si="1">(T6-V6)/R6</f>
        <v>3.5</v>
      </c>
      <c r="AC6" s="473">
        <f t="shared" ref="AC6" si="2">T6/R6</f>
        <v>7</v>
      </c>
      <c r="AD6" s="456">
        <v>2</v>
      </c>
    </row>
    <row r="7" spans="2:30" ht="12" customHeight="1">
      <c r="B7" s="465"/>
      <c r="C7" s="466"/>
      <c r="D7" s="467"/>
      <c r="E7" s="468"/>
      <c r="F7" s="48"/>
      <c r="G7" s="97" t="str">
        <f>IF(ISNUMBER(F7),":","")</f>
        <v/>
      </c>
      <c r="H7" s="47"/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 t="str">
        <f>IF(ISNUMBER(N9),N9,"")</f>
        <v/>
      </c>
      <c r="P7" s="97" t="str">
        <f>IF(ISNUMBER(L9),":","")</f>
        <v/>
      </c>
      <c r="Q7" s="47" t="str">
        <f>IF(ISNUMBER(L9),L9,"")</f>
        <v/>
      </c>
      <c r="R7" s="440"/>
      <c r="S7" s="47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65">
        <v>3</v>
      </c>
      <c r="C8" s="466">
        <f>SKUPINY!B18</f>
        <v>7</v>
      </c>
      <c r="D8" s="467" t="str">
        <f>SKUPINY!C18</f>
        <v>Feketeová A.</v>
      </c>
      <c r="E8" s="468" t="str">
        <f>SKUPINY!D18</f>
        <v>ZOM Prešov</v>
      </c>
      <c r="F8" s="43">
        <v>0</v>
      </c>
      <c r="G8" s="96" t="s">
        <v>6</v>
      </c>
      <c r="H8" s="44">
        <v>14</v>
      </c>
      <c r="I8" s="43">
        <v>1</v>
      </c>
      <c r="J8" s="96" t="s">
        <v>6</v>
      </c>
      <c r="K8" s="44">
        <v>14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0</v>
      </c>
      <c r="T8" s="462">
        <f>SUM(F8,I8,L8,O8)</f>
        <v>1</v>
      </c>
      <c r="U8" s="472" t="s">
        <v>6</v>
      </c>
      <c r="V8" s="464">
        <f>SUM(H8,K8,N8,Q8)</f>
        <v>28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0</v>
      </c>
      <c r="AB8" s="473">
        <f t="shared" ref="AB8" si="4">(T8-V8)/R8</f>
        <v>-13.5</v>
      </c>
      <c r="AC8" s="473">
        <f t="shared" ref="AC8" si="5">T8/R8</f>
        <v>0.5</v>
      </c>
      <c r="AD8" s="456">
        <v>3</v>
      </c>
    </row>
    <row r="9" spans="2:30" ht="12" customHeight="1">
      <c r="B9" s="465"/>
      <c r="C9" s="466"/>
      <c r="D9" s="467"/>
      <c r="E9" s="468"/>
      <c r="F9" s="48"/>
      <c r="G9" s="97" t="str">
        <f>IF(ISNUMBER(F9),":","")</f>
        <v/>
      </c>
      <c r="H9" s="47"/>
      <c r="I9" s="45"/>
      <c r="J9" s="97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97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65">
        <v>4</v>
      </c>
      <c r="C10" s="466">
        <f>SKUPINY!B19</f>
        <v>8</v>
      </c>
      <c r="D10" s="467" t="str">
        <f>SKUPINY!C19</f>
        <v xml:space="preserve"> .</v>
      </c>
      <c r="E10" s="468">
        <f>SKUPINY!D19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65"/>
      <c r="C11" s="466"/>
      <c r="D11" s="467"/>
      <c r="E11" s="468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R6:R7"/>
    <mergeCell ref="R8:R9"/>
    <mergeCell ref="R10:R11"/>
    <mergeCell ref="T3:V3"/>
    <mergeCell ref="B1:C1"/>
    <mergeCell ref="F3:H3"/>
    <mergeCell ref="I3:K3"/>
    <mergeCell ref="L3:N3"/>
    <mergeCell ref="O3:Q3"/>
    <mergeCell ref="D1:E1"/>
    <mergeCell ref="B6:B7"/>
    <mergeCell ref="C6:C7"/>
    <mergeCell ref="D6:D7"/>
    <mergeCell ref="E6:E7"/>
    <mergeCell ref="I6:K7"/>
    <mergeCell ref="B10:B11"/>
    <mergeCell ref="Y4:Y5"/>
    <mergeCell ref="B4:B5"/>
    <mergeCell ref="C4:C5"/>
    <mergeCell ref="D4:D5"/>
    <mergeCell ref="E4:E5"/>
    <mergeCell ref="F4:H5"/>
    <mergeCell ref="S4:S5"/>
    <mergeCell ref="T4:T5"/>
    <mergeCell ref="U4:U5"/>
    <mergeCell ref="V4:V5"/>
    <mergeCell ref="W4:W5"/>
    <mergeCell ref="X4:X5"/>
    <mergeCell ref="R4:R5"/>
    <mergeCell ref="Z4:Z5"/>
    <mergeCell ref="AA4:AA5"/>
    <mergeCell ref="AB4:AB5"/>
    <mergeCell ref="AC4:AC5"/>
    <mergeCell ref="AD4:AD5"/>
    <mergeCell ref="S6:S7"/>
    <mergeCell ref="T6:T7"/>
    <mergeCell ref="U6:U7"/>
    <mergeCell ref="V6:V7"/>
    <mergeCell ref="W6:W7"/>
    <mergeCell ref="U8:U9"/>
    <mergeCell ref="V8:V9"/>
    <mergeCell ref="W8:W9"/>
    <mergeCell ref="X8:X9"/>
    <mergeCell ref="AD6:AD7"/>
    <mergeCell ref="X6:X7"/>
    <mergeCell ref="Y6:Y7"/>
    <mergeCell ref="Z6:Z7"/>
    <mergeCell ref="AA6:AA7"/>
    <mergeCell ref="AB6:AB7"/>
    <mergeCell ref="AC6:AC7"/>
    <mergeCell ref="AA8:AA9"/>
    <mergeCell ref="AB8:AB9"/>
    <mergeCell ref="AC8:AC9"/>
    <mergeCell ref="AD8:AD9"/>
    <mergeCell ref="B8:B9"/>
    <mergeCell ref="C8:C9"/>
    <mergeCell ref="D8:D9"/>
    <mergeCell ref="E8:E9"/>
    <mergeCell ref="L8:N9"/>
    <mergeCell ref="C10:C11"/>
    <mergeCell ref="D10:D11"/>
    <mergeCell ref="E10:E11"/>
    <mergeCell ref="O10:Q11"/>
    <mergeCell ref="Z8:Z9"/>
    <mergeCell ref="S10:S11"/>
    <mergeCell ref="T10:T11"/>
    <mergeCell ref="U10:U11"/>
    <mergeCell ref="V10:V11"/>
    <mergeCell ref="W10:W11"/>
    <mergeCell ref="X10:X11"/>
    <mergeCell ref="Y10:Y11"/>
    <mergeCell ref="Z10:Z11"/>
    <mergeCell ref="Y8:Y9"/>
    <mergeCell ref="S8:S9"/>
    <mergeCell ref="T8:T9"/>
    <mergeCell ref="AD10:AD11"/>
    <mergeCell ref="AA10:AA11"/>
    <mergeCell ref="AB10:AB11"/>
    <mergeCell ref="AC10:AC11"/>
    <mergeCell ref="E13:K13"/>
    <mergeCell ref="P13:S13"/>
    <mergeCell ref="AB13:AD13"/>
    <mergeCell ref="D15:M23"/>
    <mergeCell ref="O15:S22"/>
    <mergeCell ref="T15:AD22"/>
    <mergeCell ref="O23:AD23"/>
    <mergeCell ref="C13:D13"/>
  </mergeCells>
  <conditionalFormatting sqref="AA4:AC11">
    <cfRule type="containsErrors" dxfId="28" priority="6">
      <formula>ISERROR(AA4)</formula>
    </cfRule>
  </conditionalFormatting>
  <conditionalFormatting sqref="S4:S11">
    <cfRule type="cellIs" dxfId="27" priority="4" operator="equal">
      <formula>0</formula>
    </cfRule>
    <cfRule type="cellIs" priority="5" operator="equal">
      <formula>0</formula>
    </cfRule>
  </conditionalFormatting>
  <conditionalFormatting sqref="T4:V11">
    <cfRule type="cellIs" dxfId="26" priority="3" operator="equal">
      <formula>0</formula>
    </cfRule>
  </conditionalFormatting>
  <conditionalFormatting sqref="E4:E11">
    <cfRule type="cellIs" dxfId="25" priority="2" operator="equal">
      <formula>0</formula>
    </cfRule>
  </conditionalFormatting>
  <conditionalFormatting sqref="R4:R11">
    <cfRule type="cellIs" dxfId="24" priority="1" operator="equal">
      <formula>0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D23"/>
  <sheetViews>
    <sheetView showGridLines="0" zoomScaleNormal="100" workbookViewId="0">
      <selection activeCell="AD8" sqref="AD8:AD9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120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57" t="s">
        <v>17</v>
      </c>
      <c r="D3" s="57" t="s">
        <v>16</v>
      </c>
      <c r="E3" s="57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57" t="s">
        <v>12</v>
      </c>
      <c r="X3" s="57" t="s">
        <v>11</v>
      </c>
      <c r="Y3" s="57" t="s">
        <v>10</v>
      </c>
      <c r="Z3" s="57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80">
        <v>1</v>
      </c>
      <c r="C4" s="482">
        <f>SKUPINY!B24</f>
        <v>9</v>
      </c>
      <c r="D4" s="484" t="str">
        <f>SKUPINY!C24</f>
        <v>Mezík R.</v>
      </c>
      <c r="E4" s="486" t="str">
        <f>SKUPINY!D24</f>
        <v>Šk Altius</v>
      </c>
      <c r="F4" s="479"/>
      <c r="G4" s="479"/>
      <c r="H4" s="479"/>
      <c r="I4" s="43">
        <v>11</v>
      </c>
      <c r="J4" s="96" t="s">
        <v>6</v>
      </c>
      <c r="K4" s="44">
        <v>0</v>
      </c>
      <c r="L4" s="43">
        <v>11</v>
      </c>
      <c r="M4" s="96" t="s">
        <v>6</v>
      </c>
      <c r="N4" s="44">
        <v>0</v>
      </c>
      <c r="O4" s="43"/>
      <c r="P4" s="96" t="s">
        <v>6</v>
      </c>
      <c r="Q4" s="44"/>
      <c r="R4" s="439">
        <f>COUNT(I4,L4,O4)</f>
        <v>2</v>
      </c>
      <c r="S4" s="461">
        <f>IF(I4&gt;K4,1,0)+IF(L4&gt;N4,1,0)+IF(O4&gt;Q4,1,0)+IF(I5&gt;K5,1,0)+IF(L5&gt;N5,1,0)+IF(O5&gt;Q5,1,0)</f>
        <v>2</v>
      </c>
      <c r="T4" s="462">
        <f>SUM(I4,L4,O4)</f>
        <v>22</v>
      </c>
      <c r="U4" s="472" t="s">
        <v>6</v>
      </c>
      <c r="V4" s="464">
        <f>SUM(K4,N4,Q4)</f>
        <v>0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1</v>
      </c>
      <c r="AB4" s="473">
        <f>(T4-V4)/R4</f>
        <v>11</v>
      </c>
      <c r="AC4" s="473">
        <f>T4/R4</f>
        <v>11</v>
      </c>
      <c r="AD4" s="456">
        <v>1</v>
      </c>
    </row>
    <row r="5" spans="2:30" ht="12" customHeight="1">
      <c r="B5" s="481"/>
      <c r="C5" s="483"/>
      <c r="D5" s="485"/>
      <c r="E5" s="487"/>
      <c r="F5" s="479"/>
      <c r="G5" s="479"/>
      <c r="H5" s="479"/>
      <c r="I5" s="45"/>
      <c r="J5" s="97" t="str">
        <f>IF(ISNUMBER(F7),":","")</f>
        <v/>
      </c>
      <c r="K5" s="47"/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 t="str">
        <f>IF(ISNUMBER(N7),N7,"")</f>
        <v/>
      </c>
      <c r="P5" s="97" t="str">
        <f>IF(ISNUMBER(L7),":","")</f>
        <v/>
      </c>
      <c r="Q5" s="47" t="str">
        <f>IF(ISNUMBER(L7),L7,"")</f>
        <v/>
      </c>
      <c r="R5" s="440"/>
      <c r="S5" s="46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80">
        <v>2</v>
      </c>
      <c r="C6" s="482">
        <f>SKUPINY!B25</f>
        <v>10</v>
      </c>
      <c r="D6" s="484" t="str">
        <f>SKUPINY!C25</f>
        <v>Minarech P.</v>
      </c>
      <c r="E6" s="486" t="str">
        <f>SKUPINY!D25</f>
        <v>Šk Altius</v>
      </c>
      <c r="F6" s="43">
        <v>0</v>
      </c>
      <c r="G6" s="96" t="s">
        <v>6</v>
      </c>
      <c r="H6" s="44">
        <v>11</v>
      </c>
      <c r="I6" s="469"/>
      <c r="J6" s="469"/>
      <c r="K6" s="469"/>
      <c r="L6" s="43">
        <v>8</v>
      </c>
      <c r="M6" s="96" t="s">
        <v>6</v>
      </c>
      <c r="N6" s="44">
        <v>1</v>
      </c>
      <c r="O6" s="43"/>
      <c r="P6" s="96" t="s">
        <v>6</v>
      </c>
      <c r="Q6" s="44"/>
      <c r="R6" s="439">
        <f>COUNT(F6,L6,O6)</f>
        <v>2</v>
      </c>
      <c r="S6" s="461">
        <f>IF(F6&gt;H6,1,0)+IF(L6&gt;N6,1,0)+IF(O6&gt;Q6,1,0)+IF(F7&gt;H7,1,0)+IF(L7&gt;N7,1,0)+IF(O7&gt;Q7,1,0)</f>
        <v>1</v>
      </c>
      <c r="T6" s="462">
        <f>SUM(F6,I6,L6,O6)</f>
        <v>8</v>
      </c>
      <c r="U6" s="472" t="s">
        <v>6</v>
      </c>
      <c r="V6" s="464">
        <f>SUM(H6,K6,N6,Q6)</f>
        <v>12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0.5</v>
      </c>
      <c r="AB6" s="473">
        <f t="shared" ref="AB6" si="1">(T6-V6)/R6</f>
        <v>-2</v>
      </c>
      <c r="AC6" s="473">
        <f t="shared" ref="AC6" si="2">T6/R6</f>
        <v>4</v>
      </c>
      <c r="AD6" s="456">
        <v>2</v>
      </c>
    </row>
    <row r="7" spans="2:30" ht="12" customHeight="1">
      <c r="B7" s="481"/>
      <c r="C7" s="483"/>
      <c r="D7" s="485"/>
      <c r="E7" s="487"/>
      <c r="F7" s="48"/>
      <c r="G7" s="97" t="str">
        <f>IF(ISNUMBER(F7),":","")</f>
        <v/>
      </c>
      <c r="H7" s="47"/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 t="str">
        <f>IF(ISNUMBER(N9),N9,"")</f>
        <v/>
      </c>
      <c r="P7" s="97" t="str">
        <f>IF(ISNUMBER(L9),":","")</f>
        <v/>
      </c>
      <c r="Q7" s="47" t="str">
        <f>IF(ISNUMBER(L9),L9,"")</f>
        <v/>
      </c>
      <c r="R7" s="440"/>
      <c r="S7" s="46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80">
        <v>3</v>
      </c>
      <c r="C8" s="482">
        <f>SKUPINY!B26</f>
        <v>11</v>
      </c>
      <c r="D8" s="484" t="str">
        <f>SKUPINY!C26</f>
        <v>Kudláčová K.</v>
      </c>
      <c r="E8" s="486" t="str">
        <f>SKUPINY!D26</f>
        <v>ZOM Prešov</v>
      </c>
      <c r="F8" s="43">
        <v>0</v>
      </c>
      <c r="G8" s="96" t="s">
        <v>6</v>
      </c>
      <c r="H8" s="44">
        <v>11</v>
      </c>
      <c r="I8" s="43">
        <v>1</v>
      </c>
      <c r="J8" s="96" t="s">
        <v>6</v>
      </c>
      <c r="K8" s="44">
        <v>8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0</v>
      </c>
      <c r="T8" s="462">
        <f>SUM(F8,I8,L8,O8)</f>
        <v>1</v>
      </c>
      <c r="U8" s="472" t="s">
        <v>6</v>
      </c>
      <c r="V8" s="464">
        <f>SUM(H8,K8,N8,Q8)</f>
        <v>19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0</v>
      </c>
      <c r="AB8" s="473">
        <f t="shared" ref="AB8" si="4">(T8-V8)/R8</f>
        <v>-9</v>
      </c>
      <c r="AC8" s="473">
        <f t="shared" ref="AC8" si="5">T8/R8</f>
        <v>0.5</v>
      </c>
      <c r="AD8" s="456">
        <v>3</v>
      </c>
    </row>
    <row r="9" spans="2:30" ht="12" customHeight="1">
      <c r="B9" s="481"/>
      <c r="C9" s="483"/>
      <c r="D9" s="485"/>
      <c r="E9" s="487"/>
      <c r="F9" s="48"/>
      <c r="G9" s="97" t="str">
        <f>IF(ISNUMBER(F9),":","")</f>
        <v/>
      </c>
      <c r="H9" s="47"/>
      <c r="I9" s="45"/>
      <c r="J9" s="97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97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80">
        <v>4</v>
      </c>
      <c r="C10" s="482">
        <f>SKUPINY!B27</f>
        <v>12</v>
      </c>
      <c r="D10" s="484" t="str">
        <f>SKUPINY!C27</f>
        <v xml:space="preserve"> .</v>
      </c>
      <c r="E10" s="486">
        <f>SKUPINY!D27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81"/>
      <c r="C11" s="483"/>
      <c r="D11" s="485"/>
      <c r="E11" s="487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AD4:AD5"/>
    <mergeCell ref="AD6:AD7"/>
    <mergeCell ref="AD8:AD9"/>
    <mergeCell ref="AD10:AD11"/>
    <mergeCell ref="R4:R5"/>
    <mergeCell ref="R6:R7"/>
    <mergeCell ref="R8:R9"/>
    <mergeCell ref="R10:R11"/>
    <mergeCell ref="Y4:Y5"/>
    <mergeCell ref="S4:S5"/>
    <mergeCell ref="T4:T5"/>
    <mergeCell ref="U4:U5"/>
    <mergeCell ref="V4:V5"/>
    <mergeCell ref="W4:W5"/>
    <mergeCell ref="X4:X5"/>
    <mergeCell ref="Z4:Z5"/>
    <mergeCell ref="T3:V3"/>
    <mergeCell ref="B1:C1"/>
    <mergeCell ref="F3:H3"/>
    <mergeCell ref="I3:K3"/>
    <mergeCell ref="L3:N3"/>
    <mergeCell ref="O3:Q3"/>
    <mergeCell ref="D1:E1"/>
    <mergeCell ref="B4:B5"/>
    <mergeCell ref="C4:C5"/>
    <mergeCell ref="D4:D5"/>
    <mergeCell ref="E4:E5"/>
    <mergeCell ref="F4:H5"/>
    <mergeCell ref="B6:B7"/>
    <mergeCell ref="C6:C7"/>
    <mergeCell ref="D6:D7"/>
    <mergeCell ref="E6:E7"/>
    <mergeCell ref="I6:K7"/>
    <mergeCell ref="X8:X9"/>
    <mergeCell ref="AA4:AA5"/>
    <mergeCell ref="AB4:AB5"/>
    <mergeCell ref="AC4:AC5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S8:S9"/>
    <mergeCell ref="T8:T9"/>
    <mergeCell ref="U8:U9"/>
    <mergeCell ref="V8:V9"/>
    <mergeCell ref="W8:W9"/>
    <mergeCell ref="B8:B9"/>
    <mergeCell ref="C8:C9"/>
    <mergeCell ref="D8:D9"/>
    <mergeCell ref="E8:E9"/>
    <mergeCell ref="L8:N9"/>
    <mergeCell ref="B10:B11"/>
    <mergeCell ref="C10:C11"/>
    <mergeCell ref="D10:D11"/>
    <mergeCell ref="E10:E11"/>
    <mergeCell ref="O10:Q11"/>
    <mergeCell ref="Z8:Z9"/>
    <mergeCell ref="AA8:AA9"/>
    <mergeCell ref="AB8:AB9"/>
    <mergeCell ref="AC8:AC9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Y8:Y9"/>
    <mergeCell ref="E13:K13"/>
    <mergeCell ref="P13:S13"/>
    <mergeCell ref="AB13:AD13"/>
    <mergeCell ref="D15:M23"/>
    <mergeCell ref="O15:S22"/>
    <mergeCell ref="T15:AD22"/>
    <mergeCell ref="O23:AD23"/>
    <mergeCell ref="C13:D13"/>
  </mergeCells>
  <conditionalFormatting sqref="AA4:AC11">
    <cfRule type="containsErrors" dxfId="23" priority="2">
      <formula>ISERROR(AA4)</formula>
    </cfRule>
  </conditionalFormatting>
  <conditionalFormatting sqref="V4:V11 D4:D5 E4:E11 R4:T11">
    <cfRule type="cellIs" dxfId="22" priority="1" operator="equal">
      <formula>0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D23"/>
  <sheetViews>
    <sheetView showGridLines="0" zoomScaleNormal="100" workbookViewId="0">
      <selection activeCell="AD8" sqref="AD8:AD9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121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57" t="s">
        <v>17</v>
      </c>
      <c r="D3" s="57" t="s">
        <v>16</v>
      </c>
      <c r="E3" s="57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57" t="s">
        <v>12</v>
      </c>
      <c r="X3" s="57" t="s">
        <v>11</v>
      </c>
      <c r="Y3" s="57" t="s">
        <v>10</v>
      </c>
      <c r="Z3" s="57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65">
        <v>1</v>
      </c>
      <c r="C4" s="482">
        <f>SKUPINY!B32</f>
        <v>13</v>
      </c>
      <c r="D4" s="467" t="str">
        <f>SKUPINY!C32</f>
        <v>Kurilák R.</v>
      </c>
      <c r="E4" s="468" t="str">
        <f>SKUPINY!D32</f>
        <v>ZOM Prešov</v>
      </c>
      <c r="F4" s="488"/>
      <c r="G4" s="489"/>
      <c r="H4" s="490"/>
      <c r="I4" s="43">
        <v>4</v>
      </c>
      <c r="J4" s="96" t="s">
        <v>6</v>
      </c>
      <c r="K4" s="44">
        <v>3</v>
      </c>
      <c r="L4" s="43">
        <v>20</v>
      </c>
      <c r="M4" s="96" t="s">
        <v>6</v>
      </c>
      <c r="N4" s="44">
        <v>0</v>
      </c>
      <c r="O4" s="43"/>
      <c r="P4" s="96" t="s">
        <v>6</v>
      </c>
      <c r="Q4" s="44"/>
      <c r="R4" s="439">
        <f>COUNT(I4,L4,O4)</f>
        <v>2</v>
      </c>
      <c r="S4" s="461">
        <f>IF(I4&gt;K4,1,0)+IF(L4&gt;N4,1,0)+IF(O4&gt;Q4,1,0)+IF(I5&gt;K5,1,0)+IF(L5&gt;N5,1,0)+IF(O5&gt;Q5,1,0)</f>
        <v>2</v>
      </c>
      <c r="T4" s="462">
        <f>SUM(I4,L4,O4)</f>
        <v>24</v>
      </c>
      <c r="U4" s="472" t="s">
        <v>6</v>
      </c>
      <c r="V4" s="464">
        <f>SUM(K4,N4,Q4)</f>
        <v>3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1</v>
      </c>
      <c r="AB4" s="473">
        <f>(T4-V4)/R4</f>
        <v>10.5</v>
      </c>
      <c r="AC4" s="473">
        <f>T4/R4</f>
        <v>12</v>
      </c>
      <c r="AD4" s="456">
        <v>1</v>
      </c>
    </row>
    <row r="5" spans="2:30" ht="12" customHeight="1">
      <c r="B5" s="465"/>
      <c r="C5" s="483"/>
      <c r="D5" s="467"/>
      <c r="E5" s="468"/>
      <c r="F5" s="491"/>
      <c r="G5" s="492"/>
      <c r="H5" s="493"/>
      <c r="I5" s="45"/>
      <c r="J5" s="97" t="str">
        <f>IF(ISNUMBER(F7),":","")</f>
        <v/>
      </c>
      <c r="K5" s="47"/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 t="str">
        <f>IF(ISNUMBER(N7),N7,"")</f>
        <v/>
      </c>
      <c r="P5" s="97" t="str">
        <f>IF(ISNUMBER(L7),":","")</f>
        <v/>
      </c>
      <c r="Q5" s="47" t="str">
        <f>IF(ISNUMBER(L7),L7,"")</f>
        <v/>
      </c>
      <c r="R5" s="440"/>
      <c r="S5" s="46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65">
        <v>2</v>
      </c>
      <c r="C6" s="482">
        <f>SKUPINY!B33</f>
        <v>14</v>
      </c>
      <c r="D6" s="467" t="str">
        <f>SKUPINY!C33</f>
        <v>Jankechová E.</v>
      </c>
      <c r="E6" s="468" t="str">
        <f>SKUPINY!D33</f>
        <v>OMD</v>
      </c>
      <c r="F6" s="43">
        <v>3</v>
      </c>
      <c r="G6" s="96" t="s">
        <v>6</v>
      </c>
      <c r="H6" s="44">
        <v>4</v>
      </c>
      <c r="I6" s="469"/>
      <c r="J6" s="469"/>
      <c r="K6" s="469"/>
      <c r="L6" s="43">
        <v>10</v>
      </c>
      <c r="M6" s="96" t="s">
        <v>6</v>
      </c>
      <c r="N6" s="44">
        <v>3</v>
      </c>
      <c r="O6" s="43"/>
      <c r="P6" s="96" t="s">
        <v>6</v>
      </c>
      <c r="Q6" s="44"/>
      <c r="R6" s="439">
        <f>COUNT(F6,L6,O6)</f>
        <v>2</v>
      </c>
      <c r="S6" s="470">
        <f>IF(F6&gt;H6,1,0)+IF(L6&gt;N6,1,0)+IF(O6&gt;Q6,1,0)+IF(F7&gt;H7,1,0)+IF(L7&gt;N7,1,0)+IF(O7&gt;Q7,1,0)</f>
        <v>1</v>
      </c>
      <c r="T6" s="462">
        <f>SUM(F6,I6,L6,O6)</f>
        <v>13</v>
      </c>
      <c r="U6" s="472" t="s">
        <v>6</v>
      </c>
      <c r="V6" s="464">
        <f>SUM(H6,K6,N6,Q6)</f>
        <v>7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0.5</v>
      </c>
      <c r="AB6" s="473">
        <f t="shared" ref="AB6" si="1">(T6-V6)/R6</f>
        <v>3</v>
      </c>
      <c r="AC6" s="473">
        <f t="shared" ref="AC6" si="2">T6/R6</f>
        <v>6.5</v>
      </c>
      <c r="AD6" s="456">
        <v>2</v>
      </c>
    </row>
    <row r="7" spans="2:30" ht="12" customHeight="1">
      <c r="B7" s="465"/>
      <c r="C7" s="483"/>
      <c r="D7" s="467"/>
      <c r="E7" s="468"/>
      <c r="F7" s="48"/>
      <c r="G7" s="97" t="str">
        <f>IF(ISNUMBER(F7),":","")</f>
        <v/>
      </c>
      <c r="H7" s="47"/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 t="str">
        <f>IF(ISNUMBER(N9),N9,"")</f>
        <v/>
      </c>
      <c r="P7" s="97" t="str">
        <f>IF(ISNUMBER(L9),":","")</f>
        <v/>
      </c>
      <c r="Q7" s="47" t="str">
        <f>IF(ISNUMBER(L9),L9,"")</f>
        <v/>
      </c>
      <c r="R7" s="440"/>
      <c r="S7" s="47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65">
        <v>3</v>
      </c>
      <c r="C8" s="482">
        <f>SKUPINY!B34</f>
        <v>15</v>
      </c>
      <c r="D8" s="467" t="str">
        <f>SKUPINY!C34</f>
        <v>Breznay M.</v>
      </c>
      <c r="E8" s="468" t="str">
        <f>SKUPINY!D34</f>
        <v>ZOM Prešov</v>
      </c>
      <c r="F8" s="43">
        <v>0</v>
      </c>
      <c r="G8" s="96" t="s">
        <v>6</v>
      </c>
      <c r="H8" s="44">
        <v>20</v>
      </c>
      <c r="I8" s="43">
        <v>3</v>
      </c>
      <c r="J8" s="96" t="s">
        <v>6</v>
      </c>
      <c r="K8" s="44">
        <v>10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0</v>
      </c>
      <c r="T8" s="462">
        <f>SUM(F8,I8,L8,O8)</f>
        <v>3</v>
      </c>
      <c r="U8" s="472" t="s">
        <v>6</v>
      </c>
      <c r="V8" s="464">
        <f>SUM(H8,K8,N8,Q8)</f>
        <v>30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0</v>
      </c>
      <c r="AB8" s="473">
        <f t="shared" ref="AB8" si="4">(T8-V8)/R8</f>
        <v>-13.5</v>
      </c>
      <c r="AC8" s="473">
        <f t="shared" ref="AC8" si="5">T8/R8</f>
        <v>1.5</v>
      </c>
      <c r="AD8" s="456">
        <v>3</v>
      </c>
    </row>
    <row r="9" spans="2:30" ht="12" customHeight="1">
      <c r="B9" s="465"/>
      <c r="C9" s="483"/>
      <c r="D9" s="467"/>
      <c r="E9" s="468"/>
      <c r="F9" s="48"/>
      <c r="G9" s="97" t="str">
        <f>IF(ISNUMBER(F9),":","")</f>
        <v/>
      </c>
      <c r="H9" s="47"/>
      <c r="I9" s="45"/>
      <c r="J9" s="97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97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65">
        <v>4</v>
      </c>
      <c r="C10" s="466">
        <f>SKUPINY!B35</f>
        <v>16</v>
      </c>
      <c r="D10" s="467" t="str">
        <f>SKUPINY!C35</f>
        <v xml:space="preserve"> .</v>
      </c>
      <c r="E10" s="468">
        <f>SKUPINY!D35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65"/>
      <c r="C11" s="466"/>
      <c r="D11" s="467"/>
      <c r="E11" s="468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R6:R7"/>
    <mergeCell ref="R8:R9"/>
    <mergeCell ref="R10:R11"/>
    <mergeCell ref="T3:V3"/>
    <mergeCell ref="B1:C1"/>
    <mergeCell ref="F3:H3"/>
    <mergeCell ref="I3:K3"/>
    <mergeCell ref="L3:N3"/>
    <mergeCell ref="O3:Q3"/>
    <mergeCell ref="D1:E1"/>
    <mergeCell ref="B6:B7"/>
    <mergeCell ref="C6:C7"/>
    <mergeCell ref="D6:D7"/>
    <mergeCell ref="E6:E7"/>
    <mergeCell ref="I6:K7"/>
    <mergeCell ref="B10:B11"/>
    <mergeCell ref="Y4:Y5"/>
    <mergeCell ref="B4:B5"/>
    <mergeCell ref="C4:C5"/>
    <mergeCell ref="D4:D5"/>
    <mergeCell ref="E4:E5"/>
    <mergeCell ref="F4:H5"/>
    <mergeCell ref="S4:S5"/>
    <mergeCell ref="T4:T5"/>
    <mergeCell ref="U4:U5"/>
    <mergeCell ref="V4:V5"/>
    <mergeCell ref="W4:W5"/>
    <mergeCell ref="X4:X5"/>
    <mergeCell ref="R4:R5"/>
    <mergeCell ref="Z4:Z5"/>
    <mergeCell ref="AA4:AA5"/>
    <mergeCell ref="AB4:AB5"/>
    <mergeCell ref="AC4:AC5"/>
    <mergeCell ref="AD4:AD5"/>
    <mergeCell ref="S6:S7"/>
    <mergeCell ref="T6:T7"/>
    <mergeCell ref="U6:U7"/>
    <mergeCell ref="V6:V7"/>
    <mergeCell ref="W6:W7"/>
    <mergeCell ref="U8:U9"/>
    <mergeCell ref="V8:V9"/>
    <mergeCell ref="W8:W9"/>
    <mergeCell ref="X8:X9"/>
    <mergeCell ref="AD6:AD7"/>
    <mergeCell ref="X6:X7"/>
    <mergeCell ref="Y6:Y7"/>
    <mergeCell ref="Z6:Z7"/>
    <mergeCell ref="AA6:AA7"/>
    <mergeCell ref="AB6:AB7"/>
    <mergeCell ref="AC6:AC7"/>
    <mergeCell ref="AA8:AA9"/>
    <mergeCell ref="AB8:AB9"/>
    <mergeCell ref="AC8:AC9"/>
    <mergeCell ref="AD8:AD9"/>
    <mergeCell ref="B8:B9"/>
    <mergeCell ref="C8:C9"/>
    <mergeCell ref="D8:D9"/>
    <mergeCell ref="E8:E9"/>
    <mergeCell ref="L8:N9"/>
    <mergeCell ref="C10:C11"/>
    <mergeCell ref="D10:D11"/>
    <mergeCell ref="E10:E11"/>
    <mergeCell ref="O10:Q11"/>
    <mergeCell ref="Z8:Z9"/>
    <mergeCell ref="S10:S11"/>
    <mergeCell ref="T10:T11"/>
    <mergeCell ref="U10:U11"/>
    <mergeCell ref="V10:V11"/>
    <mergeCell ref="W10:W11"/>
    <mergeCell ref="X10:X11"/>
    <mergeCell ref="Y10:Y11"/>
    <mergeCell ref="Z10:Z11"/>
    <mergeCell ref="Y8:Y9"/>
    <mergeCell ref="S8:S9"/>
    <mergeCell ref="T8:T9"/>
    <mergeCell ref="AD10:AD11"/>
    <mergeCell ref="AA10:AA11"/>
    <mergeCell ref="AB10:AB11"/>
    <mergeCell ref="AC10:AC11"/>
    <mergeCell ref="E13:K13"/>
    <mergeCell ref="P13:S13"/>
    <mergeCell ref="AB13:AD13"/>
    <mergeCell ref="D15:M23"/>
    <mergeCell ref="O15:S22"/>
    <mergeCell ref="T15:AD22"/>
    <mergeCell ref="O23:AD23"/>
    <mergeCell ref="C13:D13"/>
  </mergeCells>
  <conditionalFormatting sqref="AA4:AC11">
    <cfRule type="containsErrors" dxfId="21" priority="3">
      <formula>ISERROR(AA4)</formula>
    </cfRule>
  </conditionalFormatting>
  <conditionalFormatting sqref="R4:V11">
    <cfRule type="cellIs" dxfId="20" priority="2" operator="equal">
      <formula>0</formula>
    </cfRule>
  </conditionalFormatting>
  <conditionalFormatting sqref="E4:E11">
    <cfRule type="cellIs" dxfId="19" priority="1" operator="equal">
      <formula>0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D23"/>
  <sheetViews>
    <sheetView showGridLines="0" zoomScaleNormal="100" workbookViewId="0">
      <selection activeCell="AD6" sqref="AD6:AD7"/>
    </sheetView>
  </sheetViews>
  <sheetFormatPr defaultColWidth="9.140625" defaultRowHeight="21" customHeight="1"/>
  <cols>
    <col min="1" max="1" width="2.7109375" style="38" customWidth="1"/>
    <col min="2" max="2" width="3.7109375" style="38" customWidth="1"/>
    <col min="3" max="3" width="4.7109375" style="38" customWidth="1"/>
    <col min="4" max="4" width="12.85546875" style="38" customWidth="1"/>
    <col min="5" max="5" width="8.85546875" style="38" customWidth="1"/>
    <col min="6" max="6" width="3.7109375" style="55" customWidth="1"/>
    <col min="7" max="7" width="1.7109375" style="38" customWidth="1"/>
    <col min="8" max="8" width="5.42578125" style="56" customWidth="1"/>
    <col min="9" max="9" width="3.7109375" style="38" customWidth="1"/>
    <col min="10" max="10" width="1.7109375" style="38" customWidth="1"/>
    <col min="11" max="11" width="4.85546875" style="38" customWidth="1"/>
    <col min="12" max="12" width="3.7109375" style="38" customWidth="1"/>
    <col min="13" max="13" width="1.7109375" style="38" customWidth="1"/>
    <col min="14" max="14" width="4.140625" style="38" customWidth="1"/>
    <col min="15" max="15" width="3.7109375" style="38" customWidth="1"/>
    <col min="16" max="16" width="1.7109375" style="38" customWidth="1"/>
    <col min="17" max="17" width="4.7109375" style="38" customWidth="1"/>
    <col min="18" max="18" width="7.85546875" style="38" customWidth="1"/>
    <col min="19" max="19" width="10.7109375" style="38" customWidth="1"/>
    <col min="20" max="20" width="3.7109375" style="38" customWidth="1"/>
    <col min="21" max="21" width="1.7109375" style="38" customWidth="1"/>
    <col min="22" max="22" width="3.5703125" style="38" customWidth="1"/>
    <col min="23" max="26" width="0" style="38" hidden="1" customWidth="1"/>
    <col min="27" max="27" width="7.7109375" style="38" customWidth="1"/>
    <col min="28" max="28" width="8.140625" style="38" customWidth="1"/>
    <col min="29" max="29" width="7.42578125" style="38" customWidth="1"/>
    <col min="30" max="30" width="10" style="38" customWidth="1"/>
    <col min="31" max="31" width="8.140625" style="38" customWidth="1"/>
    <col min="32" max="32" width="14.85546875" style="38" customWidth="1"/>
    <col min="33" max="33" width="2.140625" style="38" customWidth="1"/>
    <col min="34" max="34" width="15" style="38" customWidth="1"/>
    <col min="35" max="35" width="18.7109375" style="38" customWidth="1"/>
    <col min="36" max="36" width="5.7109375" style="38" customWidth="1"/>
    <col min="37" max="37" width="5.5703125" style="38" customWidth="1"/>
    <col min="38" max="38" width="5" style="38" customWidth="1"/>
    <col min="39" max="39" width="5.5703125" style="38" customWidth="1"/>
    <col min="40" max="40" width="10" style="38" customWidth="1"/>
    <col min="41" max="16384" width="9.140625" style="38"/>
  </cols>
  <sheetData>
    <row r="1" spans="2:30" ht="20.25" customHeight="1">
      <c r="B1" s="476"/>
      <c r="C1" s="476"/>
      <c r="D1" s="478" t="s">
        <v>122</v>
      </c>
      <c r="E1" s="478"/>
      <c r="F1" s="35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30" ht="12.75" customHeight="1">
      <c r="B2" s="36"/>
      <c r="C2" s="36"/>
      <c r="D2" s="36"/>
      <c r="E2" s="36"/>
      <c r="F2" s="35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30" ht="15" customHeight="1">
      <c r="B3" s="39"/>
      <c r="C3" s="57" t="s">
        <v>17</v>
      </c>
      <c r="D3" s="57" t="s">
        <v>16</v>
      </c>
      <c r="E3" s="57" t="s">
        <v>15</v>
      </c>
      <c r="F3" s="477">
        <v>1</v>
      </c>
      <c r="G3" s="477"/>
      <c r="H3" s="477"/>
      <c r="I3" s="477">
        <v>2</v>
      </c>
      <c r="J3" s="477"/>
      <c r="K3" s="477"/>
      <c r="L3" s="477">
        <v>3</v>
      </c>
      <c r="M3" s="477"/>
      <c r="N3" s="477"/>
      <c r="O3" s="477">
        <v>4</v>
      </c>
      <c r="P3" s="477"/>
      <c r="Q3" s="477"/>
      <c r="R3" s="40" t="s">
        <v>49</v>
      </c>
      <c r="S3" s="41" t="s">
        <v>14</v>
      </c>
      <c r="T3" s="477" t="s">
        <v>13</v>
      </c>
      <c r="U3" s="477"/>
      <c r="V3" s="477"/>
      <c r="W3" s="57" t="s">
        <v>12</v>
      </c>
      <c r="X3" s="57" t="s">
        <v>11</v>
      </c>
      <c r="Y3" s="57" t="s">
        <v>10</v>
      </c>
      <c r="Z3" s="57"/>
      <c r="AA3" s="42" t="s">
        <v>9</v>
      </c>
      <c r="AB3" s="42" t="s">
        <v>8</v>
      </c>
      <c r="AC3" s="42" t="s">
        <v>8</v>
      </c>
      <c r="AD3" s="42" t="s">
        <v>7</v>
      </c>
    </row>
    <row r="4" spans="2:30" ht="18" customHeight="1">
      <c r="B4" s="465">
        <v>1</v>
      </c>
      <c r="C4" s="482">
        <f>SKUPINY!G8</f>
        <v>17</v>
      </c>
      <c r="D4" s="467" t="str">
        <f>SKUPINY!H8</f>
        <v>Tižo M.</v>
      </c>
      <c r="E4" s="468" t="str">
        <f>SKUPINY!I8</f>
        <v>OMD</v>
      </c>
      <c r="F4" s="488"/>
      <c r="G4" s="489"/>
      <c r="H4" s="490"/>
      <c r="I4" s="43">
        <v>4</v>
      </c>
      <c r="J4" s="96" t="s">
        <v>6</v>
      </c>
      <c r="K4" s="44">
        <v>2</v>
      </c>
      <c r="L4" s="43">
        <v>10</v>
      </c>
      <c r="M4" s="96" t="s">
        <v>6</v>
      </c>
      <c r="N4" s="44">
        <v>0</v>
      </c>
      <c r="O4" s="43"/>
      <c r="P4" s="96" t="s">
        <v>6</v>
      </c>
      <c r="Q4" s="44"/>
      <c r="R4" s="439">
        <f>COUNT(I4,L4,O4)</f>
        <v>2</v>
      </c>
      <c r="S4" s="461">
        <f>IF(I4&gt;K4,1,0)+IF(L4&gt;N4,1,0)+IF(O4&gt;Q4,1,0)+IF(I5&gt;K5,1,0)+IF(L5&gt;N5,1,0)+IF(O5&gt;Q5,1,0)</f>
        <v>2</v>
      </c>
      <c r="T4" s="462">
        <f>SUM(I4,L4,O4)</f>
        <v>14</v>
      </c>
      <c r="U4" s="472" t="s">
        <v>6</v>
      </c>
      <c r="V4" s="464">
        <f>SUM(K4,N4,Q4)</f>
        <v>2</v>
      </c>
      <c r="W4" s="452" t="e">
        <f>S4/$D$11</f>
        <v>#DIV/0!</v>
      </c>
      <c r="X4" s="452" t="e">
        <f>(T4-V4)/$D$11</f>
        <v>#DIV/0!</v>
      </c>
      <c r="Y4" s="452" t="e">
        <f>T4/$D$11</f>
        <v>#DIV/0!</v>
      </c>
      <c r="Z4" s="463" t="e">
        <f>W4*1000000+X4*1000+Y4</f>
        <v>#DIV/0!</v>
      </c>
      <c r="AA4" s="475">
        <f>S4/R4</f>
        <v>1</v>
      </c>
      <c r="AB4" s="473">
        <f>(T4-V4)/R4</f>
        <v>6</v>
      </c>
      <c r="AC4" s="473">
        <f>T4/R4</f>
        <v>7</v>
      </c>
      <c r="AD4" s="456">
        <v>1</v>
      </c>
    </row>
    <row r="5" spans="2:30" ht="12" customHeight="1">
      <c r="B5" s="465"/>
      <c r="C5" s="483"/>
      <c r="D5" s="467"/>
      <c r="E5" s="468"/>
      <c r="F5" s="491"/>
      <c r="G5" s="492"/>
      <c r="H5" s="493"/>
      <c r="I5" s="45"/>
      <c r="J5" s="97" t="str">
        <f>IF(ISNUMBER(F7),":","")</f>
        <v/>
      </c>
      <c r="K5" s="47"/>
      <c r="L5" s="45" t="str">
        <f>IF(ISNUMBER(H9),H9,"")</f>
        <v/>
      </c>
      <c r="M5" s="97" t="str">
        <f>IF(ISNUMBER(F9),":","")</f>
        <v/>
      </c>
      <c r="N5" s="47" t="str">
        <f>IF(ISNUMBER(F9),F9,"")</f>
        <v/>
      </c>
      <c r="O5" s="45" t="str">
        <f>IF(ISNUMBER(N7),N7,"")</f>
        <v/>
      </c>
      <c r="P5" s="97" t="str">
        <f>IF(ISNUMBER(L7),":","")</f>
        <v/>
      </c>
      <c r="Q5" s="47"/>
      <c r="R5" s="440"/>
      <c r="S5" s="461"/>
      <c r="T5" s="462"/>
      <c r="U5" s="472"/>
      <c r="V5" s="464"/>
      <c r="W5" s="452"/>
      <c r="X5" s="452"/>
      <c r="Y5" s="452"/>
      <c r="Z5" s="463"/>
      <c r="AA5" s="475"/>
      <c r="AB5" s="474"/>
      <c r="AC5" s="474"/>
      <c r="AD5" s="457"/>
    </row>
    <row r="6" spans="2:30" ht="18" customHeight="1">
      <c r="B6" s="465">
        <v>2</v>
      </c>
      <c r="C6" s="482">
        <f>SKUPINY!G9</f>
        <v>18</v>
      </c>
      <c r="D6" s="467" t="str">
        <f>SKUPINY!H9</f>
        <v>Bielak M.</v>
      </c>
      <c r="E6" s="468" t="str">
        <f>SKUPINY!I9</f>
        <v>OMD</v>
      </c>
      <c r="F6" s="43">
        <v>2</v>
      </c>
      <c r="G6" s="96" t="s">
        <v>6</v>
      </c>
      <c r="H6" s="44">
        <v>4</v>
      </c>
      <c r="I6" s="469"/>
      <c r="J6" s="469"/>
      <c r="K6" s="469"/>
      <c r="L6" s="43">
        <v>2</v>
      </c>
      <c r="M6" s="96" t="s">
        <v>6</v>
      </c>
      <c r="N6" s="44">
        <v>5</v>
      </c>
      <c r="O6" s="43"/>
      <c r="P6" s="96" t="s">
        <v>6</v>
      </c>
      <c r="Q6" s="44"/>
      <c r="R6" s="439">
        <f>COUNT(F6,L6,O6)</f>
        <v>2</v>
      </c>
      <c r="S6" s="470">
        <f>IF(F6&gt;H6,1,0)+IF(L6&gt;N6,1,0)+IF(O6&gt;Q6,1,0)+IF(F7&gt;H7,1,0)+IF(L7&gt;N7,1,0)+IF(O7&gt;Q7,1,0)</f>
        <v>0</v>
      </c>
      <c r="T6" s="462">
        <f>SUM(F6,I6,L6,O6)</f>
        <v>4</v>
      </c>
      <c r="U6" s="472" t="s">
        <v>6</v>
      </c>
      <c r="V6" s="464">
        <f>SUM(H6,K6,N6,Q6)</f>
        <v>9</v>
      </c>
      <c r="W6" s="452" t="e">
        <f>S6/$D$11</f>
        <v>#DIV/0!</v>
      </c>
      <c r="X6" s="452" t="e">
        <f>(T6-V6)/$D$11</f>
        <v>#DIV/0!</v>
      </c>
      <c r="Y6" s="452" t="e">
        <f>T6/$D$11</f>
        <v>#DIV/0!</v>
      </c>
      <c r="Z6" s="463" t="e">
        <f>W6*1000000+X6*1000+Y6</f>
        <v>#DIV/0!</v>
      </c>
      <c r="AA6" s="475">
        <f t="shared" ref="AA6" si="0">S6/R6</f>
        <v>0</v>
      </c>
      <c r="AB6" s="473">
        <f t="shared" ref="AB6" si="1">(T6-V6)/R6</f>
        <v>-2.5</v>
      </c>
      <c r="AC6" s="473">
        <f t="shared" ref="AC6" si="2">T6/R6</f>
        <v>2</v>
      </c>
      <c r="AD6" s="456">
        <v>3</v>
      </c>
    </row>
    <row r="7" spans="2:30" ht="12" customHeight="1">
      <c r="B7" s="465"/>
      <c r="C7" s="483"/>
      <c r="D7" s="467"/>
      <c r="E7" s="468"/>
      <c r="F7" s="48"/>
      <c r="G7" s="97" t="str">
        <f>IF(ISNUMBER(F7),":","")</f>
        <v/>
      </c>
      <c r="H7" s="47"/>
      <c r="I7" s="469"/>
      <c r="J7" s="469"/>
      <c r="K7" s="469"/>
      <c r="L7" s="45" t="str">
        <f>IF(ISNUMBER(K9),K9,"")</f>
        <v/>
      </c>
      <c r="M7" s="97" t="str">
        <f>IF(ISNUMBER(I9),":","")</f>
        <v/>
      </c>
      <c r="N7" s="47" t="str">
        <f>IF(ISNUMBER(I9),I9,"")</f>
        <v/>
      </c>
      <c r="O7" s="45"/>
      <c r="P7" s="97" t="str">
        <f>IF(ISNUMBER(L9),":","")</f>
        <v/>
      </c>
      <c r="Q7" s="47"/>
      <c r="R7" s="440"/>
      <c r="S7" s="471"/>
      <c r="T7" s="462"/>
      <c r="U7" s="472"/>
      <c r="V7" s="464"/>
      <c r="W7" s="452"/>
      <c r="X7" s="452"/>
      <c r="Y7" s="452"/>
      <c r="Z7" s="463"/>
      <c r="AA7" s="475"/>
      <c r="AB7" s="474"/>
      <c r="AC7" s="474"/>
      <c r="AD7" s="457"/>
    </row>
    <row r="8" spans="2:30" ht="18" customHeight="1">
      <c r="B8" s="465">
        <v>3</v>
      </c>
      <c r="C8" s="482">
        <f>SKUPINY!G10</f>
        <v>19</v>
      </c>
      <c r="D8" s="467" t="str">
        <f>SKUPINY!H10</f>
        <v>Škvarnová Ľ.</v>
      </c>
      <c r="E8" s="468" t="str">
        <f>SKUPINY!I10</f>
        <v>OMD</v>
      </c>
      <c r="F8" s="43">
        <v>0</v>
      </c>
      <c r="G8" s="96" t="s">
        <v>6</v>
      </c>
      <c r="H8" s="44">
        <v>10</v>
      </c>
      <c r="I8" s="43">
        <v>5</v>
      </c>
      <c r="J8" s="96" t="s">
        <v>6</v>
      </c>
      <c r="K8" s="44">
        <v>2</v>
      </c>
      <c r="L8" s="469"/>
      <c r="M8" s="469"/>
      <c r="N8" s="469"/>
      <c r="O8" s="43"/>
      <c r="P8" s="96" t="s">
        <v>6</v>
      </c>
      <c r="Q8" s="44"/>
      <c r="R8" s="439">
        <f>COUNT(F8,I8,O8)</f>
        <v>2</v>
      </c>
      <c r="S8" s="461">
        <f>IF(I8&gt;K8,1,0)+IF(F8&gt;H8,1,0)+IF(O8&gt;Q8,1,0)+IF(I9&gt;K9,1,0)+IF(F9&gt;H9,1,0)+IF(O9&gt;Q9,1,0)</f>
        <v>1</v>
      </c>
      <c r="T8" s="462">
        <f>SUM(F8,I8,L8,O8)</f>
        <v>5</v>
      </c>
      <c r="U8" s="472" t="s">
        <v>6</v>
      </c>
      <c r="V8" s="464">
        <f>SUM(H8,K8,N8,Q8)</f>
        <v>12</v>
      </c>
      <c r="W8" s="452" t="e">
        <f>S8/$D$11</f>
        <v>#DIV/0!</v>
      </c>
      <c r="X8" s="452" t="e">
        <f>(T8-V8)/$D$11</f>
        <v>#DIV/0!</v>
      </c>
      <c r="Y8" s="452" t="e">
        <f>T8/$D$11</f>
        <v>#DIV/0!</v>
      </c>
      <c r="Z8" s="463" t="e">
        <f>W8*1000000+X8*1000+Y8</f>
        <v>#DIV/0!</v>
      </c>
      <c r="AA8" s="475">
        <f t="shared" ref="AA8" si="3">S8/R8</f>
        <v>0.5</v>
      </c>
      <c r="AB8" s="473">
        <f t="shared" ref="AB8" si="4">(T8-V8)/R8</f>
        <v>-3.5</v>
      </c>
      <c r="AC8" s="473">
        <f t="shared" ref="AC8" si="5">T8/R8</f>
        <v>2.5</v>
      </c>
      <c r="AD8" s="456">
        <v>2</v>
      </c>
    </row>
    <row r="9" spans="2:30" ht="12" customHeight="1">
      <c r="B9" s="465"/>
      <c r="C9" s="483"/>
      <c r="D9" s="467"/>
      <c r="E9" s="468"/>
      <c r="F9" s="48"/>
      <c r="G9" s="97" t="str">
        <f>IF(ISNUMBER(F9),":","")</f>
        <v/>
      </c>
      <c r="H9" s="47"/>
      <c r="I9" s="45"/>
      <c r="J9" s="97" t="str">
        <f>IF(ISNUMBER(I9),":","")</f>
        <v/>
      </c>
      <c r="K9" s="47"/>
      <c r="L9" s="469"/>
      <c r="M9" s="469"/>
      <c r="N9" s="469"/>
      <c r="O9" s="45" t="str">
        <f>IF(ISNUMBER(N11),N11,"")</f>
        <v/>
      </c>
      <c r="P9" s="97" t="str">
        <f>IF(ISNUMBER(L11),":","")</f>
        <v/>
      </c>
      <c r="Q9" s="47" t="str">
        <f>IF(ISNUMBER(L11),L11,"")</f>
        <v/>
      </c>
      <c r="R9" s="440"/>
      <c r="S9" s="461"/>
      <c r="T9" s="462"/>
      <c r="U9" s="472"/>
      <c r="V9" s="464"/>
      <c r="W9" s="452"/>
      <c r="X9" s="452"/>
      <c r="Y9" s="452"/>
      <c r="Z9" s="463"/>
      <c r="AA9" s="475"/>
      <c r="AB9" s="474"/>
      <c r="AC9" s="474"/>
      <c r="AD9" s="457"/>
    </row>
    <row r="10" spans="2:30" ht="18" customHeight="1">
      <c r="B10" s="465">
        <v>4</v>
      </c>
      <c r="C10" s="482">
        <f>SKUPINY!G11</f>
        <v>20</v>
      </c>
      <c r="D10" s="467" t="str">
        <f>SKUPINY!H11</f>
        <v xml:space="preserve"> .</v>
      </c>
      <c r="E10" s="468">
        <f>SKUPINY!I11</f>
        <v>0</v>
      </c>
      <c r="F10" s="43"/>
      <c r="G10" s="96" t="s">
        <v>6</v>
      </c>
      <c r="H10" s="44"/>
      <c r="I10" s="43"/>
      <c r="J10" s="96" t="s">
        <v>6</v>
      </c>
      <c r="K10" s="44"/>
      <c r="L10" s="43"/>
      <c r="M10" s="96" t="s">
        <v>6</v>
      </c>
      <c r="N10" s="44"/>
      <c r="O10" s="469"/>
      <c r="P10" s="469"/>
      <c r="Q10" s="469"/>
      <c r="R10" s="439">
        <f>COUNT(F10,I10,L10)</f>
        <v>0</v>
      </c>
      <c r="S10" s="461">
        <f>IF(I10&gt;K10,1,0)+IF(L10&gt;N10,1,0)+IF(F10&gt;H10,1,0)+IF(I11&gt;K11,1,0)+IF(L11&gt;N11,1,0)+IF(F11&gt;H11,1,0)</f>
        <v>0</v>
      </c>
      <c r="T10" s="462">
        <f>SUM(F10,I10,L10,O10)</f>
        <v>0</v>
      </c>
      <c r="U10" s="472" t="s">
        <v>6</v>
      </c>
      <c r="V10" s="464">
        <f>SUM(H10,K10,N10,Q10)</f>
        <v>0</v>
      </c>
      <c r="W10" s="452" t="e">
        <f>S10/$D$11</f>
        <v>#DIV/0!</v>
      </c>
      <c r="X10" s="452" t="e">
        <f>(T10-V10)/$D$11</f>
        <v>#DIV/0!</v>
      </c>
      <c r="Y10" s="452" t="e">
        <f>T10/$D$11</f>
        <v>#DIV/0!</v>
      </c>
      <c r="Z10" s="463" t="e">
        <f>W10*1000000+X10*1000+Y10</f>
        <v>#DIV/0!</v>
      </c>
      <c r="AA10" s="475" t="e">
        <f t="shared" ref="AA10" si="6">S10/R10</f>
        <v>#DIV/0!</v>
      </c>
      <c r="AB10" s="473" t="e">
        <f t="shared" ref="AB10" si="7">(T10-V10)/R10</f>
        <v>#DIV/0!</v>
      </c>
      <c r="AC10" s="473" t="e">
        <f t="shared" ref="AC10" si="8">T10/R10</f>
        <v>#DIV/0!</v>
      </c>
      <c r="AD10" s="456"/>
    </row>
    <row r="11" spans="2:30" ht="12" customHeight="1">
      <c r="B11" s="465"/>
      <c r="C11" s="483"/>
      <c r="D11" s="467"/>
      <c r="E11" s="468"/>
      <c r="F11" s="48"/>
      <c r="G11" s="97" t="str">
        <f>IF(ISNUMBER(F11),":","")</f>
        <v/>
      </c>
      <c r="H11" s="47"/>
      <c r="I11" s="45"/>
      <c r="J11" s="97" t="str">
        <f>IF(ISNUMBER(I11),":","")</f>
        <v/>
      </c>
      <c r="K11" s="47"/>
      <c r="L11" s="45"/>
      <c r="M11" s="97" t="str">
        <f>IF(ISNUMBER(L11),":","")</f>
        <v/>
      </c>
      <c r="N11" s="47"/>
      <c r="O11" s="469"/>
      <c r="P11" s="469"/>
      <c r="Q11" s="469"/>
      <c r="R11" s="440"/>
      <c r="S11" s="461"/>
      <c r="T11" s="462"/>
      <c r="U11" s="472"/>
      <c r="V11" s="464"/>
      <c r="W11" s="452"/>
      <c r="X11" s="452"/>
      <c r="Y11" s="452"/>
      <c r="Z11" s="463"/>
      <c r="AA11" s="475"/>
      <c r="AB11" s="474"/>
      <c r="AC11" s="474"/>
      <c r="AD11" s="457"/>
    </row>
    <row r="13" spans="2:30" ht="15" customHeight="1">
      <c r="C13" s="437" t="s">
        <v>5</v>
      </c>
      <c r="D13" s="438"/>
      <c r="E13" s="450" t="str">
        <f>IF(ISTEXT(ÚDAJE!C10),ÚDAJE!C10,"")</f>
        <v>Ľudmila Andrejčíková</v>
      </c>
      <c r="F13" s="450"/>
      <c r="G13" s="450"/>
      <c r="H13" s="450"/>
      <c r="I13" s="450"/>
      <c r="J13" s="450"/>
      <c r="K13" s="450"/>
      <c r="L13" s="49" t="s">
        <v>4</v>
      </c>
      <c r="M13" s="50"/>
      <c r="N13" s="50"/>
      <c r="P13" s="453" t="str">
        <f>IF(ISTEXT(ÚDAJE!C9),ÚDAJE!C9,"")</f>
        <v/>
      </c>
      <c r="Q13" s="453"/>
      <c r="R13" s="453"/>
      <c r="S13" s="453"/>
      <c r="T13" s="51" t="s">
        <v>3</v>
      </c>
      <c r="AB13" s="458">
        <f>IF(ISNUMBER(ÚDAJE!C11),ÚDAJE!C11,"")</f>
        <v>43379</v>
      </c>
      <c r="AC13" s="459"/>
      <c r="AD13" s="460"/>
    </row>
    <row r="14" spans="2:30" ht="12.75" customHeight="1">
      <c r="D14" s="49"/>
      <c r="E14" s="49"/>
      <c r="F14" s="49"/>
      <c r="G14" s="49"/>
      <c r="H14" s="49"/>
      <c r="I14" s="49"/>
      <c r="J14" s="49"/>
      <c r="K14" s="52"/>
      <c r="L14" s="52"/>
      <c r="M14" s="50"/>
      <c r="N14" s="50"/>
    </row>
    <row r="15" spans="2:30" ht="12.75" customHeight="1">
      <c r="D15" s="441" t="s">
        <v>2</v>
      </c>
      <c r="E15" s="442"/>
      <c r="F15" s="442"/>
      <c r="G15" s="442"/>
      <c r="H15" s="442"/>
      <c r="I15" s="442"/>
      <c r="J15" s="442"/>
      <c r="K15" s="442"/>
      <c r="L15" s="442"/>
      <c r="M15" s="443"/>
      <c r="N15" s="53"/>
      <c r="O15" s="454" t="s">
        <v>1</v>
      </c>
      <c r="P15" s="454"/>
      <c r="Q15" s="454"/>
      <c r="R15" s="454"/>
      <c r="S15" s="454"/>
      <c r="T15" s="455" t="str">
        <f>IF(ISNUMBER(ÚDAJE!D8),ÚDAJE!D8,"")</f>
        <v/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</row>
    <row r="16" spans="2:30" ht="12.75" customHeight="1"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53"/>
      <c r="O16" s="454"/>
      <c r="P16" s="454"/>
      <c r="Q16" s="454"/>
      <c r="R16" s="454"/>
      <c r="S16" s="454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</row>
    <row r="17" spans="4:30" ht="12.75" customHeight="1"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53"/>
      <c r="O17" s="454"/>
      <c r="P17" s="454"/>
      <c r="Q17" s="454"/>
      <c r="R17" s="454"/>
      <c r="S17" s="454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</row>
    <row r="18" spans="4:30" ht="12.75" customHeight="1">
      <c r="D18" s="444"/>
      <c r="E18" s="445"/>
      <c r="F18" s="445"/>
      <c r="G18" s="445"/>
      <c r="H18" s="445"/>
      <c r="I18" s="445"/>
      <c r="J18" s="445"/>
      <c r="K18" s="445"/>
      <c r="L18" s="445"/>
      <c r="M18" s="446"/>
      <c r="N18" s="53"/>
      <c r="O18" s="454"/>
      <c r="P18" s="454"/>
      <c r="Q18" s="454"/>
      <c r="R18" s="454"/>
      <c r="S18" s="454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</row>
    <row r="19" spans="4:30" ht="12.75" customHeight="1">
      <c r="D19" s="444"/>
      <c r="E19" s="445"/>
      <c r="F19" s="445"/>
      <c r="G19" s="445"/>
      <c r="H19" s="445"/>
      <c r="I19" s="445"/>
      <c r="J19" s="445"/>
      <c r="K19" s="445"/>
      <c r="L19" s="445"/>
      <c r="M19" s="446"/>
      <c r="N19" s="53"/>
      <c r="O19" s="454"/>
      <c r="P19" s="454"/>
      <c r="Q19" s="454"/>
      <c r="R19" s="454"/>
      <c r="S19" s="454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</row>
    <row r="20" spans="4:30" ht="12.75" customHeight="1"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53"/>
      <c r="O20" s="454"/>
      <c r="P20" s="454"/>
      <c r="Q20" s="454"/>
      <c r="R20" s="454"/>
      <c r="S20" s="454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</row>
    <row r="21" spans="4:30" ht="12.75" customHeight="1"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53"/>
      <c r="O21" s="454"/>
      <c r="P21" s="454"/>
      <c r="Q21" s="454"/>
      <c r="R21" s="454"/>
      <c r="S21" s="454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</row>
    <row r="22" spans="4:30" ht="12.75" customHeight="1"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53"/>
      <c r="O22" s="454"/>
      <c r="P22" s="454"/>
      <c r="Q22" s="454"/>
      <c r="R22" s="454"/>
      <c r="S22" s="454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</row>
    <row r="23" spans="4:30" ht="12.75" customHeight="1">
      <c r="D23" s="447"/>
      <c r="E23" s="448"/>
      <c r="F23" s="448"/>
      <c r="G23" s="448"/>
      <c r="H23" s="448"/>
      <c r="I23" s="448"/>
      <c r="J23" s="448"/>
      <c r="K23" s="448"/>
      <c r="L23" s="448"/>
      <c r="M23" s="449"/>
      <c r="N23" s="54"/>
      <c r="O23" s="451" t="s">
        <v>0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7">
    <mergeCell ref="D15:M23"/>
    <mergeCell ref="O15:S22"/>
    <mergeCell ref="T15:AD22"/>
    <mergeCell ref="O23:AD23"/>
    <mergeCell ref="AB10:AB11"/>
    <mergeCell ref="AC10:AC11"/>
    <mergeCell ref="AD10:AD11"/>
    <mergeCell ref="E13:K13"/>
    <mergeCell ref="P13:S13"/>
    <mergeCell ref="AB13:AD13"/>
    <mergeCell ref="V10:V11"/>
    <mergeCell ref="W10:W11"/>
    <mergeCell ref="X10:X11"/>
    <mergeCell ref="Y10:Y11"/>
    <mergeCell ref="Z10:Z11"/>
    <mergeCell ref="AA10:AA11"/>
    <mergeCell ref="AD8:AD9"/>
    <mergeCell ref="B10:B11"/>
    <mergeCell ref="C10:C11"/>
    <mergeCell ref="D10:D11"/>
    <mergeCell ref="E10:E11"/>
    <mergeCell ref="O10:Q11"/>
    <mergeCell ref="R10:R11"/>
    <mergeCell ref="S10:S11"/>
    <mergeCell ref="T10:T11"/>
    <mergeCell ref="U10:U11"/>
    <mergeCell ref="X8:X9"/>
    <mergeCell ref="Y8:Y9"/>
    <mergeCell ref="Z8:Z9"/>
    <mergeCell ref="AA8:AA9"/>
    <mergeCell ref="AB8:AB9"/>
    <mergeCell ref="AC8:AC9"/>
    <mergeCell ref="AC6:AC7"/>
    <mergeCell ref="R8:R9"/>
    <mergeCell ref="S8:S9"/>
    <mergeCell ref="T8:T9"/>
    <mergeCell ref="U8:U9"/>
    <mergeCell ref="V8:V9"/>
    <mergeCell ref="AD6:AD7"/>
    <mergeCell ref="B8:B9"/>
    <mergeCell ref="C8:C9"/>
    <mergeCell ref="D8:D9"/>
    <mergeCell ref="E8:E9"/>
    <mergeCell ref="L8:N9"/>
    <mergeCell ref="T6:T7"/>
    <mergeCell ref="U6:U7"/>
    <mergeCell ref="V6:V7"/>
    <mergeCell ref="W6:W7"/>
    <mergeCell ref="X6:X7"/>
    <mergeCell ref="Y6:Y7"/>
    <mergeCell ref="W8:W9"/>
    <mergeCell ref="Z6:Z7"/>
    <mergeCell ref="AA6:AA7"/>
    <mergeCell ref="AB6:AB7"/>
    <mergeCell ref="AB4:AB5"/>
    <mergeCell ref="AC4:AC5"/>
    <mergeCell ref="AD4:AD5"/>
    <mergeCell ref="B6:B7"/>
    <mergeCell ref="C6:C7"/>
    <mergeCell ref="D6:D7"/>
    <mergeCell ref="E6:E7"/>
    <mergeCell ref="I6:K7"/>
    <mergeCell ref="R6:R7"/>
    <mergeCell ref="S6:S7"/>
    <mergeCell ref="V4:V5"/>
    <mergeCell ref="W4:W5"/>
    <mergeCell ref="X4:X5"/>
    <mergeCell ref="Y4:Y5"/>
    <mergeCell ref="Z4:Z5"/>
    <mergeCell ref="AA4:AA5"/>
    <mergeCell ref="L3:N3"/>
    <mergeCell ref="T3:V3"/>
    <mergeCell ref="B4:B5"/>
    <mergeCell ref="C4:C5"/>
    <mergeCell ref="D4:D5"/>
    <mergeCell ref="E4:E5"/>
    <mergeCell ref="F4:H5"/>
    <mergeCell ref="R4:R5"/>
    <mergeCell ref="S4:S5"/>
    <mergeCell ref="T4:T5"/>
    <mergeCell ref="U4:U5"/>
    <mergeCell ref="O3:Q3"/>
    <mergeCell ref="C13:D13"/>
    <mergeCell ref="B1:C1"/>
    <mergeCell ref="D1:E1"/>
    <mergeCell ref="F3:H3"/>
    <mergeCell ref="I3:K3"/>
  </mergeCells>
  <conditionalFormatting sqref="AA4:AC11">
    <cfRule type="containsErrors" dxfId="18" priority="3">
      <formula>ISERROR(AA4)</formula>
    </cfRule>
  </conditionalFormatting>
  <conditionalFormatting sqref="R4:V11">
    <cfRule type="cellIs" dxfId="17" priority="2" operator="equal">
      <formula>0</formula>
    </cfRule>
  </conditionalFormatting>
  <conditionalFormatting sqref="E4:E11">
    <cfRule type="cellIs" dxfId="16" priority="1" operator="equal">
      <formula>0</formula>
    </cfRule>
  </conditionalFormatting>
  <printOptions horizontalCentered="1" verticalCentered="1"/>
  <pageMargins left="0.39374999999999999" right="0.39374999999999999" top="1.2368055555555555" bottom="0.98402777777777772" header="0.51180555555555551" footer="0.51180555555555551"/>
  <pageSetup paperSize="9" scale="10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19</vt:i4>
      </vt:variant>
      <vt:variant>
        <vt:lpstr>Pomenované rozsahy</vt:lpstr>
      </vt:variant>
      <vt:variant>
        <vt:i4>22</vt:i4>
      </vt:variant>
    </vt:vector>
  </HeadingPairs>
  <TitlesOfParts>
    <vt:vector size="41" baseType="lpstr">
      <vt:lpstr>ÚDAJE</vt:lpstr>
      <vt:lpstr>ZOZNAM</vt:lpstr>
      <vt:lpstr>SKUPINY</vt:lpstr>
      <vt:lpstr>rozpis zapasov</vt:lpstr>
      <vt:lpstr>BC 1 A</vt:lpstr>
      <vt:lpstr>BC 1 B</vt:lpstr>
      <vt:lpstr>BC 2 A</vt:lpstr>
      <vt:lpstr>BC 2 B</vt:lpstr>
      <vt:lpstr>BC 3 A</vt:lpstr>
      <vt:lpstr>BC 3 B</vt:lpstr>
      <vt:lpstr>BC 4 A</vt:lpstr>
      <vt:lpstr>BC 4 B</vt:lpstr>
      <vt:lpstr>BC5 A</vt:lpstr>
      <vt:lpstr>BC5 B</vt:lpstr>
      <vt:lpstr>PAVÚK BC1</vt:lpstr>
      <vt:lpstr>PAVÚK BC2</vt:lpstr>
      <vt:lpstr>PAVÚK BC3</vt:lpstr>
      <vt:lpstr>PAVÚK BC4</vt:lpstr>
      <vt:lpstr>PAVÚK BC5</vt:lpstr>
      <vt:lpstr>NPool</vt:lpstr>
      <vt:lpstr>'BC 1 A'!Oblasť_tlače</vt:lpstr>
      <vt:lpstr>'BC 1 B'!Oblasť_tlače</vt:lpstr>
      <vt:lpstr>'BC 2 A'!Oblasť_tlače</vt:lpstr>
      <vt:lpstr>'BC 2 B'!Oblasť_tlače</vt:lpstr>
      <vt:lpstr>'BC 3 A'!Oblasť_tlače</vt:lpstr>
      <vt:lpstr>'BC 3 B'!Oblasť_tlače</vt:lpstr>
      <vt:lpstr>'BC 4 A'!Oblasť_tlače</vt:lpstr>
      <vt:lpstr>'BC 4 B'!Oblasť_tlače</vt:lpstr>
      <vt:lpstr>'BC5 A'!Oblasť_tlače</vt:lpstr>
      <vt:lpstr>'BC5 B'!Oblasť_tlače</vt:lpstr>
      <vt:lpstr>'PAVÚK BC1'!Oblasť_tlače</vt:lpstr>
      <vt:lpstr>'PAVÚK BC2'!Oblasť_tlače</vt:lpstr>
      <vt:lpstr>'PAVÚK BC3'!Oblasť_tlače</vt:lpstr>
      <vt:lpstr>'PAVÚK BC4'!Oblasť_tlače</vt:lpstr>
      <vt:lpstr>'PAVÚK BC5'!Oblasť_tlače</vt:lpstr>
      <vt:lpstr>'rozpis zapasov'!Oblasť_tlače</vt:lpstr>
      <vt:lpstr>SKUPINY!Oblasť_tlače</vt:lpstr>
      <vt:lpstr>ZOZNAM!Oblasť_tlače</vt:lpstr>
      <vt:lpstr>Posice</vt:lpstr>
      <vt:lpstr>Rank</vt:lpstr>
      <vt:lpstr>Trida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Lukáš</cp:lastModifiedBy>
  <cp:lastPrinted>2018-10-06T11:58:43Z</cp:lastPrinted>
  <dcterms:created xsi:type="dcterms:W3CDTF">2018-03-09T00:27:16Z</dcterms:created>
  <dcterms:modified xsi:type="dcterms:W3CDTF">2018-10-08T14:52:54Z</dcterms:modified>
</cp:coreProperties>
</file>